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K41" i="5" l="1"/>
  <c r="I41" i="5"/>
  <c r="D21" i="9"/>
  <c r="E21" i="9"/>
  <c r="C21" i="9"/>
  <c r="B21" i="9"/>
  <c r="J35" i="4"/>
  <c r="I35" i="4"/>
  <c r="G14" i="9" l="1"/>
  <c r="G21" i="9" s="1"/>
  <c r="C18" i="9"/>
  <c r="B18" i="9"/>
</calcChain>
</file>

<file path=xl/sharedStrings.xml><?xml version="1.0" encoding="utf-8"?>
<sst xmlns="http://schemas.openxmlformats.org/spreadsheetml/2006/main" count="216" uniqueCount="118">
  <si>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</si>
  <si>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</si>
  <si>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</si>
  <si>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</si>
  <si>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</si>
  <si>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</si>
  <si>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</si>
  <si>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</si>
  <si>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</si>
  <si>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</si>
  <si>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</si>
  <si>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</si>
  <si>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</si>
  <si>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</si>
  <si>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</si>
  <si>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</si>
  <si>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</si>
  <si>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</si>
  <si>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</si>
  <si>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</si>
  <si>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</si>
  <si>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</si>
  <si>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</si>
  <si>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</si>
  <si>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</si>
  <si>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</si>
  <si>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</si>
  <si>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</si>
  <si>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</si>
  <si>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</si>
  <si>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</si>
  <si>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</si>
  <si>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</si>
  <si>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</si>
  <si>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</si>
  <si>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</si>
  <si>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31/12/2019 נספח 1 - צדדים קשורים- יתרות ועסקאות לשנה המסתיימת ביום</t>
  </si>
  <si>
    <t>קבוצה:  הנדסאים וטכנאים גמל כולל שדות (10010)</t>
  </si>
  <si>
    <t>מספר אישור: sum  קופה: 520042607</t>
  </si>
  <si>
    <t>ELOAN אי-לון פי2פי הלוואות</t>
  </si>
  <si>
    <t>מגדל קרנות נאמנות בע"מ</t>
  </si>
  <si>
    <t>מיטב דש השקעות בע"מ</t>
  </si>
  <si>
    <t>פסגות קרנות נאמנות בע"מ</t>
  </si>
  <si>
    <t>תכלית מדדים ניהול קרנות נאמנות בע"מ</t>
  </si>
  <si>
    <t>סה''כ</t>
  </si>
  <si>
    <t>31/12/2019 נספח 4 - רכישת נייר ערך בהנפקות באמצעות חתם קשור או באמצעות צד קשור ששיווק את ההנפקה לשנה המסתיימת ביום</t>
  </si>
  <si>
    <t>סה''כ רכישות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</si>
  <si>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</si>
  <si>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</si>
  <si>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31/12/2019 נספח 3ב - עסקאות שבוצעו לצורך השקעה בנכסים לא סחירים של צד קשור לשנה המסתיימת ביום</t>
  </si>
  <si>
    <t>צד קשור-   ELOAN אי-לון פי2פי הלוואות</t>
  </si>
  <si>
    <t>הלוואות</t>
  </si>
  <si>
    <t>בישראל</t>
  </si>
  <si>
    <t>מיטב דש הלוואות קרן פי2 פי הלוואות צרכנים</t>
  </si>
  <si>
    <t>400290516</t>
  </si>
  <si>
    <t>27/03/19 00:00:00</t>
  </si>
  <si>
    <t>AA</t>
  </si>
  <si>
    <t>3</t>
  </si>
  <si>
    <t>14/07/19 00:00:00</t>
  </si>
  <si>
    <t>23/09/19 00:00:00</t>
  </si>
  <si>
    <t>24/12/19 00:00:00</t>
  </si>
  <si>
    <t>סה''כ היקף עסקאות של כל הצדדים הקשורים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</si>
  <si>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</si>
  <si>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צד קשור-  מגדל קרנות נאמנות בע"מ</t>
  </si>
  <si>
    <t>ניירות ערך סחירים</t>
  </si>
  <si>
    <t>תעודות סל</t>
  </si>
  <si>
    <t>STOXX EUROPE 200 4A MTF</t>
  </si>
  <si>
    <t>1150630</t>
  </si>
  <si>
    <t>צד קשור-  מיטב דש השקעות בע"מ</t>
  </si>
  <si>
    <t>אג"ח קונצרני</t>
  </si>
  <si>
    <t>מיטב דש אגח ג</t>
  </si>
  <si>
    <t>1121763</t>
  </si>
  <si>
    <t>צד קשור-  פסגות קרנות נאמנות בע"מ</t>
  </si>
  <si>
    <t>פסגות תל בונד 20</t>
  </si>
  <si>
    <t>1147958</t>
  </si>
  <si>
    <t>פסגות תל בונד 60</t>
  </si>
  <si>
    <t>1148006</t>
  </si>
  <si>
    <t>פסגות סל נאסדק 100 סד-1</t>
  </si>
  <si>
    <t>1148147</t>
  </si>
  <si>
    <t>פסגות ETF תלבונד שקלי</t>
  </si>
  <si>
    <t>1148261</t>
  </si>
  <si>
    <t>פסגות STOXX  600 ETF</t>
  </si>
  <si>
    <t>1148329</t>
  </si>
  <si>
    <t>פסגות סל S&amp;P Technology ארהב</t>
  </si>
  <si>
    <t>1148741</t>
  </si>
  <si>
    <t>פסג.תא 125</t>
  </si>
  <si>
    <t>1148808</t>
  </si>
  <si>
    <t>פסגות סל בנקים אזוריים ארהב S&amp;P</t>
  </si>
  <si>
    <t>1149327</t>
  </si>
  <si>
    <t>פסגות סל ארהב S&amp;P Consumer Discretionery - NTR</t>
  </si>
  <si>
    <t>1149392</t>
  </si>
  <si>
    <t>צד קשור-  תכלית מדדים ניהול קרנות נאמנות בע"מ</t>
  </si>
  <si>
    <t>תכלית שווקים מתעוררים MSCI (NTR)</t>
  </si>
  <si>
    <t>1144450</t>
  </si>
  <si>
    <t>סה''כ היקף עסקאות לצורך רכישה או מכירה של כל הצדדים הקשורים</t>
  </si>
  <si>
    <t>31/12/2019 נספח 2 - צדדים קשורים - יתרות השקעה לשנה המסתיים ביום</t>
  </si>
  <si>
    <t>מיטב דש הלוואות קרן פי2 פי הלוואות צרכנים*</t>
  </si>
  <si>
    <t>פסגות סל צריכה בסיסית ארהב*</t>
  </si>
  <si>
    <t>1149350</t>
  </si>
  <si>
    <t>0</t>
  </si>
  <si>
    <t>תכלית ISE syber security*</t>
  </si>
  <si>
    <t>1144252</t>
  </si>
  <si>
    <t>תכלית תעשיות בטחוניות ארהב NTR) S&amp;P)*</t>
  </si>
  <si>
    <t>1144310</t>
  </si>
  <si>
    <t>תכלית שווקים מתעוררים MSCI (NTR)*</t>
  </si>
  <si>
    <t>תכלית סל TECDAX*</t>
  </si>
  <si>
    <t>1150895</t>
  </si>
  <si>
    <t>סה''כ השקעה בכל הצדדים הקשורים</t>
  </si>
  <si>
    <t>פסגות סל נאסדק 100 סד-1*</t>
  </si>
  <si>
    <t>פסגות סל S&amp;P Technology ארהב*</t>
  </si>
  <si>
    <t>פסגות סל 50 EURO STOXX (PR) סד-1*</t>
  </si>
  <si>
    <t>1148972</t>
  </si>
  <si>
    <t>NHS MCM ISRAELI IT SEC-E</t>
  </si>
  <si>
    <t>צד קשור-  NHS MCM ISRAELI IT SEC-E</t>
  </si>
  <si>
    <t>קרנות נאמנות</t>
  </si>
  <si>
    <t>NHS MCM ISRAELI IT*</t>
  </si>
  <si>
    <t>62012653</t>
  </si>
  <si>
    <t>NHS MCM ISRAELI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</si>
</sst>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</font>
    <font>
      <sz val="10"/>
      <color theme="1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4" fontId="0" fillId="0" borderId="0" xfId="0" applyNumberFormat="1" applyFont="1" applyFill="1"/>
    <xf numFmtId="4" fontId="0" fillId="0" borderId="0" xfId="0" applyNumberFormat="1" applyFill="1"/>
    <xf numFmtId="0" fontId="0" fillId="0" borderId="0" xfId="0" applyFill="1"/>
    <xf numFmtId="4" fontId="2" fillId="0" borderId="0" xfId="0" applyNumberFormat="1" applyFont="1" applyFill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topLeftCell="A10" workbookViewId="0">
      <selection activeCell="D15" sqref="D15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11"/>
      <c r="L1" s="11"/>
    </row>
    <row r="2" spans="1:12" ht="15" x14ac:dyDescent="0.25">
      <c r="A2" s="30" t="s">
        <v>37</v>
      </c>
      <c r="B2" s="31"/>
      <c r="C2" s="31"/>
      <c r="D2" s="31"/>
      <c r="E2" s="31"/>
      <c r="F2" s="31"/>
      <c r="G2" s="31"/>
      <c r="H2" s="31"/>
      <c r="I2" s="31"/>
      <c r="J2" s="31"/>
    </row>
    <row r="3" spans="1:12" ht="15" x14ac:dyDescent="0.25">
      <c r="A3" s="30" t="s">
        <v>38</v>
      </c>
      <c r="B3" s="32"/>
      <c r="C3" s="32"/>
      <c r="D3" s="32"/>
      <c r="E3" s="32"/>
      <c r="F3" s="32"/>
      <c r="G3" s="32"/>
      <c r="H3" s="32"/>
      <c r="I3" s="32"/>
      <c r="J3" s="32"/>
    </row>
    <row r="9" spans="1:12" x14ac:dyDescent="0.2">
      <c r="A9" s="2"/>
      <c r="B9" s="2"/>
      <c r="C9" s="2"/>
      <c r="D9" s="28" t="s">
        <v>25</v>
      </c>
      <c r="E9" s="28"/>
      <c r="F9" s="28"/>
      <c r="G9" s="28"/>
      <c r="H9" s="28"/>
      <c r="I9" s="28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9" t="s">
        <v>26</v>
      </c>
      <c r="E10" s="28"/>
      <c r="F10" s="29" t="s">
        <v>30</v>
      </c>
      <c r="G10" s="28"/>
      <c r="H10" s="29" t="s">
        <v>32</v>
      </c>
      <c r="I10" s="28"/>
      <c r="J10" s="29" t="s">
        <v>34</v>
      </c>
      <c r="K10" s="28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8" t="s">
        <v>10</v>
      </c>
      <c r="E12" s="28"/>
      <c r="F12" s="28" t="s">
        <v>10</v>
      </c>
      <c r="G12" s="28"/>
      <c r="H12" s="28" t="s">
        <v>10</v>
      </c>
      <c r="I12" s="28"/>
      <c r="J12" s="28" t="s">
        <v>10</v>
      </c>
      <c r="K12" s="28"/>
    </row>
    <row r="13" spans="1:12" x14ac:dyDescent="0.2">
      <c r="A13" s="2"/>
      <c r="B13" s="28" t="s">
        <v>24</v>
      </c>
      <c r="C13" s="28"/>
      <c r="D13" s="28" t="s">
        <v>29</v>
      </c>
      <c r="E13" s="28"/>
      <c r="F13" s="28" t="s">
        <v>31</v>
      </c>
      <c r="G13" s="28"/>
      <c r="H13" s="28" t="s">
        <v>33</v>
      </c>
      <c r="I13" s="28"/>
      <c r="J13" s="28" t="s">
        <v>35</v>
      </c>
      <c r="K13" s="28"/>
    </row>
    <row r="14" spans="1:12" x14ac:dyDescent="0.2">
      <c r="A14" t="s">
        <v>39</v>
      </c>
      <c r="B14" s="20">
        <v>287.20147150548001</v>
      </c>
      <c r="C14" s="20">
        <v>2.6476967497865999E-2</v>
      </c>
      <c r="D14" s="21"/>
      <c r="E14" s="21"/>
      <c r="G14" s="19">
        <f>+'נספח 3ב'!H20</f>
        <v>-386.88191</v>
      </c>
    </row>
    <row r="15" spans="1:12" x14ac:dyDescent="0.2">
      <c r="A15" t="s">
        <v>112</v>
      </c>
      <c r="B15" s="17">
        <v>1820.3945785343999</v>
      </c>
      <c r="C15" s="17">
        <v>0.16782131315865201</v>
      </c>
      <c r="D15" s="17">
        <v>1786.49982135</v>
      </c>
    </row>
    <row r="16" spans="1:12" x14ac:dyDescent="0.2">
      <c r="A16" t="s">
        <v>40</v>
      </c>
      <c r="B16" s="22"/>
      <c r="C16" s="22"/>
      <c r="D16" s="22"/>
      <c r="E16" s="20">
        <v>-1080.6089999999999</v>
      </c>
    </row>
    <row r="17" spans="1:11" x14ac:dyDescent="0.2">
      <c r="A17" t="s">
        <v>41</v>
      </c>
      <c r="B17" s="22"/>
      <c r="C17" s="22"/>
      <c r="D17" s="22"/>
      <c r="E17" s="20">
        <v>-0.35672999999999999</v>
      </c>
    </row>
    <row r="18" spans="1:11" x14ac:dyDescent="0.2">
      <c r="A18" t="s">
        <v>42</v>
      </c>
      <c r="B18" s="20">
        <f>+'נספח 2'!I23</f>
        <v>8050.1026899999997</v>
      </c>
      <c r="C18" s="20">
        <f>+'נספח 2'!J23</f>
        <v>0.74213515049328882</v>
      </c>
      <c r="D18" s="20">
        <v>4.00474</v>
      </c>
      <c r="E18" s="20">
        <v>-3280.2624799999999</v>
      </c>
    </row>
    <row r="19" spans="1:11" x14ac:dyDescent="0.2">
      <c r="A19" t="s">
        <v>43</v>
      </c>
      <c r="B19" s="20">
        <v>6053.1028500000002</v>
      </c>
      <c r="C19" s="20">
        <v>0.55803268200745215</v>
      </c>
      <c r="D19" s="23"/>
      <c r="E19" s="20">
        <v>-759.49499000000003</v>
      </c>
      <c r="F19" s="5"/>
      <c r="G19" s="5"/>
      <c r="H19" s="5"/>
      <c r="I19" s="5"/>
      <c r="J19" s="5"/>
      <c r="K19" s="5"/>
    </row>
    <row r="20" spans="1:11" x14ac:dyDescent="0.2">
      <c r="B20" s="22"/>
      <c r="C20" s="22"/>
      <c r="D20" s="22"/>
      <c r="E20" s="22"/>
    </row>
    <row r="21" spans="1:11" ht="15" x14ac:dyDescent="0.25">
      <c r="A21" s="16" t="s">
        <v>44</v>
      </c>
      <c r="B21" s="17">
        <f>SUM(B14:B20)</f>
        <v>16210.801590039879</v>
      </c>
      <c r="C21" s="17">
        <f>SUM(C14:C20)</f>
        <v>1.494466113157259</v>
      </c>
      <c r="D21" s="17">
        <f t="shared" ref="D21:E21" si="0">SUM(D14:D20)</f>
        <v>1790.5045613500001</v>
      </c>
      <c r="E21" s="17">
        <f t="shared" si="0"/>
        <v>-5120.7231999999995</v>
      </c>
      <c r="F21" s="17">
        <v>0</v>
      </c>
      <c r="G21" s="17">
        <f>+G14</f>
        <v>-386.88191</v>
      </c>
      <c r="H21" s="17">
        <v>0</v>
      </c>
      <c r="I21" s="17">
        <v>0</v>
      </c>
      <c r="J21" s="17">
        <v>0</v>
      </c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30" t="s">
        <v>45</v>
      </c>
      <c r="B1" s="31"/>
      <c r="C1" s="31"/>
      <c r="D1" s="31"/>
      <c r="E1" s="31"/>
      <c r="F1" s="31"/>
      <c r="G1" s="31"/>
      <c r="H1" s="31"/>
      <c r="I1" s="31"/>
    </row>
    <row r="2" spans="1:9" ht="15" x14ac:dyDescent="0.25">
      <c r="A2" s="30" t="s">
        <v>37</v>
      </c>
      <c r="B2" s="31"/>
      <c r="C2" s="31"/>
      <c r="D2" s="31"/>
      <c r="E2" s="31"/>
      <c r="F2" s="31"/>
      <c r="G2" s="31"/>
      <c r="H2" s="31"/>
      <c r="I2" s="31"/>
    </row>
    <row r="3" spans="1:9" ht="15" x14ac:dyDescent="0.25">
      <c r="A3" s="30" t="s">
        <v>38</v>
      </c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">
      <c r="A6" s="12"/>
      <c r="B6" s="12"/>
      <c r="C6" s="12"/>
      <c r="D6" s="12"/>
      <c r="E6" s="12"/>
      <c r="F6" s="12"/>
      <c r="G6" s="12"/>
      <c r="H6" s="12"/>
      <c r="I6" s="12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6" t="s">
        <v>46</v>
      </c>
      <c r="E13" s="17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C38" sqref="C38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30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5" x14ac:dyDescent="0.25">
      <c r="A2" s="30" t="s">
        <v>37</v>
      </c>
      <c r="B2" s="33"/>
      <c r="C2" s="33"/>
      <c r="D2" s="33"/>
      <c r="E2" s="33"/>
      <c r="F2" s="33"/>
      <c r="G2" s="33"/>
      <c r="H2" s="13"/>
      <c r="I2" s="13"/>
    </row>
    <row r="3" spans="1:15" ht="15" x14ac:dyDescent="0.25">
      <c r="A3" s="30" t="s">
        <v>38</v>
      </c>
      <c r="B3" s="32"/>
      <c r="C3" s="32"/>
      <c r="D3" s="32"/>
      <c r="E3" s="32"/>
      <c r="F3" s="32"/>
      <c r="G3" s="32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9"/>
      <c r="B12" s="7"/>
      <c r="C12" s="7"/>
      <c r="D12" s="7"/>
      <c r="E12" s="7"/>
      <c r="F12" s="7"/>
      <c r="G12" s="9"/>
      <c r="H12" s="7"/>
      <c r="I12" s="7"/>
      <c r="J12" s="7"/>
      <c r="K12" s="7"/>
      <c r="L12" s="7"/>
    </row>
    <row r="13" spans="1:15" ht="15" x14ac:dyDescent="0.25">
      <c r="A13" s="16" t="s">
        <v>48</v>
      </c>
      <c r="G13" s="17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C30" sqref="C30"/>
    </sheetView>
  </sheetViews>
  <sheetFormatPr defaultRowHeight="12.75" x14ac:dyDescent="0.2"/>
  <cols>
    <col min="1" max="1" width="30.7109375" customWidth="1"/>
    <col min="2" max="2" width="10.7109375" customWidth="1"/>
    <col min="3" max="3" width="15.5703125" customWidth="1"/>
    <col min="4" max="8" width="10.7109375" customWidth="1"/>
  </cols>
  <sheetData>
    <row r="1" spans="1:10" ht="15" x14ac:dyDescent="0.25">
      <c r="A1" s="30" t="s">
        <v>49</v>
      </c>
      <c r="B1" s="31"/>
      <c r="C1" s="31"/>
      <c r="D1" s="31"/>
      <c r="E1" s="31"/>
      <c r="F1" s="31"/>
      <c r="G1" s="31"/>
      <c r="H1" s="31"/>
    </row>
    <row r="2" spans="1:10" ht="15" x14ac:dyDescent="0.25">
      <c r="A2" s="30" t="s">
        <v>37</v>
      </c>
      <c r="B2" s="31"/>
      <c r="C2" s="31"/>
      <c r="D2" s="31"/>
      <c r="E2" s="31"/>
      <c r="F2" s="31"/>
      <c r="G2" s="31"/>
      <c r="H2" s="31"/>
    </row>
    <row r="3" spans="1:10" ht="15" x14ac:dyDescent="0.25">
      <c r="A3" s="30" t="s">
        <v>38</v>
      </c>
      <c r="B3" s="32"/>
      <c r="C3" s="32"/>
      <c r="D3" s="32"/>
      <c r="E3" s="32"/>
      <c r="F3" s="32"/>
      <c r="G3" s="32"/>
      <c r="H3" s="32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50</v>
      </c>
      <c r="B12" s="7"/>
      <c r="C12" s="7"/>
      <c r="D12" s="7"/>
      <c r="E12" s="7"/>
      <c r="F12" s="7"/>
      <c r="G12" s="7"/>
      <c r="H12" s="9"/>
      <c r="I12" s="7"/>
      <c r="J12" s="7"/>
    </row>
    <row r="13" spans="1:10" x14ac:dyDescent="0.2">
      <c r="A13" s="1" t="s">
        <v>51</v>
      </c>
    </row>
    <row r="14" spans="1:10" x14ac:dyDescent="0.2">
      <c r="A14" s="1" t="s">
        <v>52</v>
      </c>
    </row>
    <row r="15" spans="1:10" x14ac:dyDescent="0.2">
      <c r="A15" t="s">
        <v>53</v>
      </c>
      <c r="B15" t="s">
        <v>54</v>
      </c>
      <c r="C15" t="s">
        <v>55</v>
      </c>
      <c r="D15" t="s">
        <v>56</v>
      </c>
      <c r="E15" t="s">
        <v>57</v>
      </c>
      <c r="G15" s="17">
        <v>0</v>
      </c>
      <c r="H15" s="17">
        <v>-125.84</v>
      </c>
    </row>
    <row r="16" spans="1:10" x14ac:dyDescent="0.2">
      <c r="A16" t="s">
        <v>53</v>
      </c>
      <c r="B16" t="s">
        <v>54</v>
      </c>
      <c r="C16" t="s">
        <v>58</v>
      </c>
      <c r="D16" t="s">
        <v>56</v>
      </c>
      <c r="E16" t="s">
        <v>57</v>
      </c>
      <c r="G16" s="17">
        <v>0</v>
      </c>
      <c r="H16" s="17">
        <v>-114.255</v>
      </c>
    </row>
    <row r="17" spans="1:8" x14ac:dyDescent="0.2">
      <c r="A17" t="s">
        <v>53</v>
      </c>
      <c r="B17" t="s">
        <v>54</v>
      </c>
      <c r="C17" t="s">
        <v>59</v>
      </c>
      <c r="D17" t="s">
        <v>56</v>
      </c>
      <c r="E17" t="s">
        <v>57</v>
      </c>
      <c r="G17" s="17">
        <v>0</v>
      </c>
      <c r="H17" s="17">
        <v>-78.023089999999996</v>
      </c>
    </row>
    <row r="18" spans="1:8" x14ac:dyDescent="0.2">
      <c r="A18" t="s">
        <v>53</v>
      </c>
      <c r="B18" t="s">
        <v>54</v>
      </c>
      <c r="C18" t="s">
        <v>60</v>
      </c>
      <c r="D18" t="s">
        <v>56</v>
      </c>
      <c r="E18" t="s">
        <v>57</v>
      </c>
      <c r="G18" s="17">
        <v>0</v>
      </c>
      <c r="H18" s="17">
        <v>-68.763819999999996</v>
      </c>
    </row>
    <row r="20" spans="1:8" ht="15" x14ac:dyDescent="0.25">
      <c r="A20" s="16" t="s">
        <v>61</v>
      </c>
      <c r="H20" s="17">
        <v>-386.88191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workbookViewId="0">
      <selection activeCell="D56" sqref="D56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30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5"/>
    </row>
    <row r="2" spans="1:16" ht="15" x14ac:dyDescent="0.25">
      <c r="A2" s="30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5"/>
    </row>
    <row r="3" spans="1:16" ht="15" x14ac:dyDescent="0.25">
      <c r="A3" s="30" t="s">
        <v>38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4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63</v>
      </c>
      <c r="B12" s="7"/>
      <c r="C12" s="7"/>
      <c r="D12" s="7"/>
      <c r="E12" s="7"/>
      <c r="F12" s="7"/>
      <c r="G12" s="7"/>
      <c r="H12" s="7"/>
      <c r="I12" s="7"/>
      <c r="J12" s="7"/>
    </row>
    <row r="13" spans="1:16" x14ac:dyDescent="0.2">
      <c r="A13" s="1" t="s">
        <v>64</v>
      </c>
      <c r="B13" s="7"/>
      <c r="C13" s="7"/>
      <c r="D13" s="7"/>
      <c r="E13" s="7"/>
      <c r="F13" s="7"/>
      <c r="G13" s="7"/>
      <c r="H13" s="7"/>
      <c r="I13" s="7"/>
      <c r="J13" s="7"/>
    </row>
    <row r="14" spans="1:16" x14ac:dyDescent="0.2">
      <c r="A14" s="1" t="s">
        <v>65</v>
      </c>
      <c r="B14" s="7"/>
      <c r="C14" s="7"/>
      <c r="D14" s="7"/>
      <c r="E14" s="7"/>
      <c r="F14" s="7"/>
      <c r="G14" s="7"/>
      <c r="H14" s="7"/>
      <c r="I14" s="7"/>
      <c r="J14" s="7"/>
    </row>
    <row r="15" spans="1:16" x14ac:dyDescent="0.2">
      <c r="A15" t="s">
        <v>66</v>
      </c>
      <c r="B15" t="s">
        <v>67</v>
      </c>
      <c r="C15" s="7"/>
      <c r="D15" s="7"/>
      <c r="E15" s="7"/>
      <c r="F15" s="7"/>
      <c r="G15" s="7"/>
      <c r="H15" s="7"/>
      <c r="I15" s="7"/>
      <c r="J15" s="7"/>
      <c r="K15" s="17">
        <v>-1080.6089999999999</v>
      </c>
    </row>
    <row r="16" spans="1:16" x14ac:dyDescent="0.2">
      <c r="A16" s="1" t="s">
        <v>68</v>
      </c>
      <c r="B16" s="7"/>
      <c r="C16" s="7"/>
      <c r="D16" s="7"/>
      <c r="E16" s="7"/>
      <c r="F16" s="7"/>
      <c r="G16" s="7"/>
      <c r="H16" s="7"/>
      <c r="I16" s="18">
        <v>0</v>
      </c>
      <c r="J16" s="7"/>
      <c r="K16" s="18">
        <v>-1080.6089999999999</v>
      </c>
    </row>
    <row r="17" spans="1:11" ht="15.75" x14ac:dyDescent="0.25">
      <c r="A17" s="1" t="s">
        <v>64</v>
      </c>
      <c r="B17" s="7"/>
      <c r="C17" s="7"/>
      <c r="D17" s="7"/>
      <c r="E17" s="7"/>
      <c r="F17" s="7"/>
      <c r="G17" s="7"/>
      <c r="H17" s="7"/>
      <c r="I17" s="10"/>
      <c r="J17" s="7"/>
      <c r="K17" s="6"/>
    </row>
    <row r="18" spans="1:11" x14ac:dyDescent="0.2">
      <c r="A18" s="1" t="s">
        <v>69</v>
      </c>
      <c r="B18" s="7"/>
      <c r="C18" s="7"/>
      <c r="D18" s="7"/>
      <c r="E18" s="7"/>
      <c r="F18" s="7"/>
      <c r="G18" s="7"/>
      <c r="H18" s="7"/>
      <c r="I18" s="7"/>
      <c r="J18" s="7"/>
    </row>
    <row r="19" spans="1:11" x14ac:dyDescent="0.2">
      <c r="A19" t="s">
        <v>70</v>
      </c>
      <c r="B19" t="s">
        <v>71</v>
      </c>
      <c r="C19" s="7"/>
      <c r="D19" s="7"/>
      <c r="E19" s="7"/>
      <c r="F19" s="7"/>
      <c r="G19" s="7"/>
      <c r="H19" s="7"/>
      <c r="I19" s="7"/>
      <c r="J19" s="7"/>
      <c r="K19" s="17">
        <v>-0.35672999999999999</v>
      </c>
    </row>
    <row r="20" spans="1:11" x14ac:dyDescent="0.2">
      <c r="A20" s="1" t="s">
        <v>72</v>
      </c>
      <c r="B20" s="7"/>
      <c r="C20" s="7"/>
      <c r="D20" s="7"/>
      <c r="E20" s="7"/>
      <c r="F20" s="7"/>
      <c r="G20" s="7"/>
      <c r="H20" s="7"/>
      <c r="I20" s="18">
        <v>0</v>
      </c>
      <c r="J20" s="7"/>
      <c r="K20" s="18">
        <v>-0.35672999999999999</v>
      </c>
    </row>
    <row r="21" spans="1:11" x14ac:dyDescent="0.2">
      <c r="A21" s="1" t="s">
        <v>64</v>
      </c>
      <c r="B21" s="7"/>
      <c r="C21" s="7"/>
      <c r="D21" s="7"/>
      <c r="E21" s="7"/>
      <c r="F21" s="7"/>
      <c r="G21" s="7"/>
      <c r="H21" s="7"/>
      <c r="I21" s="7"/>
      <c r="J21" s="7"/>
    </row>
    <row r="22" spans="1:11" x14ac:dyDescent="0.2">
      <c r="A22" s="1" t="s">
        <v>65</v>
      </c>
      <c r="B22" s="7"/>
      <c r="C22" s="7"/>
      <c r="D22" s="7"/>
      <c r="E22" s="7"/>
      <c r="F22" s="7"/>
      <c r="G22" s="7"/>
      <c r="H22" s="7"/>
      <c r="I22" s="24"/>
      <c r="J22" s="7"/>
    </row>
    <row r="23" spans="1:11" ht="15.75" x14ac:dyDescent="0.25">
      <c r="A23" t="s">
        <v>73</v>
      </c>
      <c r="B23" t="s">
        <v>74</v>
      </c>
      <c r="C23" s="7"/>
      <c r="D23" s="7"/>
      <c r="E23" s="7"/>
      <c r="F23" s="7"/>
      <c r="G23" s="7"/>
      <c r="H23" s="7"/>
      <c r="I23" s="25"/>
      <c r="J23" s="7"/>
      <c r="K23" s="17">
        <v>-44.603200000000001</v>
      </c>
    </row>
    <row r="24" spans="1:11" x14ac:dyDescent="0.2">
      <c r="A24" t="s">
        <v>75</v>
      </c>
      <c r="B24" t="s">
        <v>76</v>
      </c>
      <c r="C24" s="7"/>
      <c r="D24" s="7"/>
      <c r="E24" s="7"/>
      <c r="F24" s="7"/>
      <c r="G24" s="7"/>
      <c r="H24" s="7"/>
      <c r="I24" s="20">
        <v>2.0148899999999998</v>
      </c>
      <c r="J24" s="7"/>
      <c r="K24" s="17">
        <v>-13.458209999999999</v>
      </c>
    </row>
    <row r="25" spans="1:11" ht="15.75" x14ac:dyDescent="0.25">
      <c r="A25" t="s">
        <v>77</v>
      </c>
      <c r="B25" t="s">
        <v>78</v>
      </c>
      <c r="C25" s="7"/>
      <c r="D25" s="7"/>
      <c r="E25" s="7"/>
      <c r="F25" s="7"/>
      <c r="G25" s="7"/>
      <c r="H25" s="7"/>
      <c r="I25" s="26"/>
      <c r="J25" s="7"/>
      <c r="K25" s="17">
        <v>-600.14059999999995</v>
      </c>
    </row>
    <row r="26" spans="1:11" x14ac:dyDescent="0.2">
      <c r="A26" t="s">
        <v>79</v>
      </c>
      <c r="B26" t="s">
        <v>80</v>
      </c>
      <c r="I26" s="20">
        <v>1.9898499999999999</v>
      </c>
      <c r="K26" s="17">
        <v>-8.57409</v>
      </c>
    </row>
    <row r="27" spans="1:11" x14ac:dyDescent="0.2">
      <c r="A27" t="s">
        <v>81</v>
      </c>
      <c r="B27" t="s">
        <v>82</v>
      </c>
      <c r="I27" s="22"/>
      <c r="K27" s="17">
        <v>-762.30020000000002</v>
      </c>
    </row>
    <row r="28" spans="1:11" x14ac:dyDescent="0.2">
      <c r="A28" t="s">
        <v>83</v>
      </c>
      <c r="B28" t="s">
        <v>84</v>
      </c>
      <c r="K28" s="17">
        <v>-1237.05837</v>
      </c>
    </row>
    <row r="29" spans="1:11" x14ac:dyDescent="0.2">
      <c r="A29" t="s">
        <v>85</v>
      </c>
      <c r="B29" t="s">
        <v>86</v>
      </c>
      <c r="K29" s="17">
        <v>-28.734470000000002</v>
      </c>
    </row>
    <row r="30" spans="1:11" x14ac:dyDescent="0.2">
      <c r="A30" t="s">
        <v>87</v>
      </c>
      <c r="B30" t="s">
        <v>88</v>
      </c>
      <c r="K30" s="17">
        <v>-280.22293999999999</v>
      </c>
    </row>
    <row r="31" spans="1:11" x14ac:dyDescent="0.2">
      <c r="A31" t="s">
        <v>89</v>
      </c>
      <c r="B31" t="s">
        <v>90</v>
      </c>
      <c r="K31" s="17">
        <v>-305.17039999999997</v>
      </c>
    </row>
    <row r="32" spans="1:11" x14ac:dyDescent="0.2">
      <c r="A32" s="1" t="s">
        <v>91</v>
      </c>
      <c r="I32" s="18">
        <v>4.00474</v>
      </c>
      <c r="K32" s="18">
        <v>-3280.2624799999999</v>
      </c>
    </row>
    <row r="33" spans="1:11" x14ac:dyDescent="0.2">
      <c r="A33" s="1" t="s">
        <v>64</v>
      </c>
    </row>
    <row r="34" spans="1:11" x14ac:dyDescent="0.2">
      <c r="A34" s="1" t="s">
        <v>65</v>
      </c>
    </row>
    <row r="35" spans="1:11" x14ac:dyDescent="0.2">
      <c r="A35" t="s">
        <v>92</v>
      </c>
      <c r="B35" t="s">
        <v>93</v>
      </c>
      <c r="K35" s="17">
        <v>-759.49499000000003</v>
      </c>
    </row>
    <row r="36" spans="1:11" x14ac:dyDescent="0.2">
      <c r="A36" s="1" t="s">
        <v>113</v>
      </c>
      <c r="I36" s="18">
        <v>0</v>
      </c>
      <c r="K36" s="18">
        <v>-759.49499000000003</v>
      </c>
    </row>
    <row r="37" spans="1:11" x14ac:dyDescent="0.2">
      <c r="A37" s="1" t="s">
        <v>64</v>
      </c>
      <c r="B37" s="7"/>
      <c r="C37" s="7"/>
      <c r="D37" s="7"/>
      <c r="E37" s="7"/>
      <c r="F37" s="7"/>
      <c r="G37" s="7"/>
      <c r="H37" s="7"/>
      <c r="I37" s="7"/>
      <c r="J37" s="7"/>
    </row>
    <row r="38" spans="1:11" x14ac:dyDescent="0.2">
      <c r="A38" s="1" t="s">
        <v>114</v>
      </c>
      <c r="B38" s="7"/>
      <c r="C38" s="7"/>
      <c r="D38" s="7"/>
      <c r="E38" s="7"/>
      <c r="F38" s="7"/>
      <c r="G38" s="7"/>
      <c r="H38" s="7"/>
      <c r="I38" s="7"/>
      <c r="J38" s="7"/>
    </row>
    <row r="39" spans="1:11" x14ac:dyDescent="0.2">
      <c r="A39" t="s">
        <v>117</v>
      </c>
      <c r="B39" t="s">
        <v>116</v>
      </c>
      <c r="C39" s="7"/>
      <c r="D39" s="7"/>
      <c r="E39" s="7"/>
      <c r="F39" s="7"/>
      <c r="G39" s="7"/>
      <c r="H39" s="7"/>
      <c r="I39" s="17">
        <v>1786.49982135</v>
      </c>
      <c r="J39" s="7"/>
    </row>
    <row r="40" spans="1:11" x14ac:dyDescent="0.2">
      <c r="A40" s="1" t="s">
        <v>63</v>
      </c>
      <c r="B40" s="7"/>
      <c r="C40" s="7"/>
      <c r="D40" s="7"/>
      <c r="E40" s="7"/>
      <c r="F40" s="7"/>
      <c r="G40" s="7"/>
      <c r="H40" s="7"/>
      <c r="I40" s="18">
        <v>1786.49982135</v>
      </c>
      <c r="J40" s="7"/>
      <c r="K40" s="18">
        <v>0</v>
      </c>
    </row>
    <row r="41" spans="1:11" ht="15" x14ac:dyDescent="0.25">
      <c r="A41" s="27" t="s">
        <v>94</v>
      </c>
      <c r="I41" s="17">
        <f>+I40+I32</f>
        <v>1790.5045613500001</v>
      </c>
      <c r="K41" s="17">
        <f>+K40+K36+K32+K20+K16</f>
        <v>-5120.7232000000004</v>
      </c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rightToLeft="1" topLeftCell="A13" workbookViewId="0">
      <selection activeCell="J36" sqref="J36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30" t="s">
        <v>95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15" x14ac:dyDescent="0.25">
      <c r="A2" s="30" t="s">
        <v>37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ht="15" x14ac:dyDescent="0.25">
      <c r="A3" s="30" t="s">
        <v>38</v>
      </c>
      <c r="B3" s="32"/>
      <c r="C3" s="32"/>
      <c r="D3" s="32"/>
      <c r="E3" s="32"/>
      <c r="F3" s="32"/>
      <c r="G3" s="32"/>
      <c r="H3" s="32"/>
      <c r="I3" s="32"/>
      <c r="J3" s="32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50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1" t="s">
        <v>51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x14ac:dyDescent="0.2">
      <c r="A14" s="1" t="s">
        <v>52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t="s">
        <v>96</v>
      </c>
      <c r="B15" t="s">
        <v>54</v>
      </c>
      <c r="C15" t="s">
        <v>56</v>
      </c>
      <c r="D15" t="s">
        <v>57</v>
      </c>
      <c r="E15" s="17">
        <v>0</v>
      </c>
      <c r="F15" s="17">
        <v>0.26</v>
      </c>
      <c r="G15" s="17">
        <v>24.75</v>
      </c>
      <c r="H15" s="17">
        <v>0</v>
      </c>
      <c r="I15" s="17">
        <v>287.20147150548001</v>
      </c>
      <c r="J15" s="17">
        <v>2.6476967497865999E-2</v>
      </c>
    </row>
    <row r="16" spans="1:11" x14ac:dyDescent="0.2">
      <c r="A16" s="1" t="s">
        <v>72</v>
      </c>
      <c r="B16" s="7"/>
      <c r="C16" s="7"/>
      <c r="D16" s="7"/>
      <c r="E16" s="7"/>
      <c r="F16" s="7"/>
      <c r="G16" s="7"/>
      <c r="H16" s="7"/>
      <c r="I16" s="18">
        <v>287.20147150548001</v>
      </c>
      <c r="J16" s="18">
        <v>2.6476967497865999E-2</v>
      </c>
    </row>
    <row r="17" spans="1:10" x14ac:dyDescent="0.2">
      <c r="A17" s="1" t="s">
        <v>64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1" t="s">
        <v>65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t="s">
        <v>108</v>
      </c>
      <c r="B19" t="s">
        <v>78</v>
      </c>
      <c r="C19" t="s">
        <v>99</v>
      </c>
      <c r="D19" t="s">
        <v>99</v>
      </c>
      <c r="E19" s="17">
        <v>0</v>
      </c>
      <c r="F19" s="7"/>
      <c r="G19" s="17">
        <v>0</v>
      </c>
      <c r="H19" s="17">
        <v>0.49890531041811598</v>
      </c>
      <c r="I19" s="17">
        <v>2598.9207999999999</v>
      </c>
      <c r="J19" s="17">
        <v>0.23959327642168732</v>
      </c>
    </row>
    <row r="20" spans="1:10" x14ac:dyDescent="0.2">
      <c r="A20" t="s">
        <v>109</v>
      </c>
      <c r="B20" t="s">
        <v>84</v>
      </c>
      <c r="C20" t="s">
        <v>99</v>
      </c>
      <c r="D20" t="s">
        <v>99</v>
      </c>
      <c r="E20" s="17">
        <v>0</v>
      </c>
      <c r="F20" s="7"/>
      <c r="G20" s="17">
        <v>0</v>
      </c>
      <c r="H20" s="17">
        <v>0.47799542050100702</v>
      </c>
      <c r="I20" s="17">
        <v>3666.1894000000002</v>
      </c>
      <c r="J20" s="17">
        <v>0.3379842626710518</v>
      </c>
    </row>
    <row r="21" spans="1:10" x14ac:dyDescent="0.2">
      <c r="A21" t="s">
        <v>110</v>
      </c>
      <c r="B21" t="s">
        <v>111</v>
      </c>
      <c r="C21" t="s">
        <v>99</v>
      </c>
      <c r="D21" t="s">
        <v>99</v>
      </c>
      <c r="E21" s="17">
        <v>0</v>
      </c>
      <c r="F21" s="7"/>
      <c r="G21" s="17">
        <v>0</v>
      </c>
      <c r="H21" s="17">
        <v>0.76354291131250596</v>
      </c>
      <c r="I21" s="17">
        <v>702.31889000000001</v>
      </c>
      <c r="J21" s="17">
        <v>6.4746445504588912E-2</v>
      </c>
    </row>
    <row r="22" spans="1:10" x14ac:dyDescent="0.2">
      <c r="A22" t="s">
        <v>97</v>
      </c>
      <c r="B22" t="s">
        <v>98</v>
      </c>
      <c r="C22" t="s">
        <v>99</v>
      </c>
      <c r="D22" t="s">
        <v>99</v>
      </c>
      <c r="E22" s="17">
        <v>0</v>
      </c>
      <c r="F22" s="7"/>
      <c r="G22" s="17">
        <v>0</v>
      </c>
      <c r="H22" s="17">
        <v>1.4738566816057099</v>
      </c>
      <c r="I22" s="17">
        <v>1082.6736000000001</v>
      </c>
      <c r="J22" s="17">
        <v>9.9811165895960882E-2</v>
      </c>
    </row>
    <row r="23" spans="1:10" x14ac:dyDescent="0.2">
      <c r="A23" s="1" t="s">
        <v>91</v>
      </c>
      <c r="B23" s="7"/>
      <c r="C23" s="7"/>
      <c r="D23" s="7"/>
      <c r="E23" s="7"/>
      <c r="F23" s="7"/>
      <c r="G23" s="7"/>
      <c r="H23" s="7"/>
      <c r="I23" s="18">
        <v>8050.1026899999997</v>
      </c>
      <c r="J23" s="18">
        <v>0.74213515049328882</v>
      </c>
    </row>
    <row r="24" spans="1:10" x14ac:dyDescent="0.2">
      <c r="A24" s="1" t="s">
        <v>64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1" t="s">
        <v>65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t="s">
        <v>100</v>
      </c>
      <c r="B26" t="s">
        <v>101</v>
      </c>
      <c r="C26" t="s">
        <v>99</v>
      </c>
      <c r="D26" t="s">
        <v>99</v>
      </c>
      <c r="E26" s="17">
        <v>0</v>
      </c>
      <c r="F26" s="7"/>
      <c r="G26" s="17">
        <v>0</v>
      </c>
      <c r="H26" s="17">
        <v>0.36253221638866601</v>
      </c>
      <c r="I26" s="17">
        <v>1100.33637</v>
      </c>
      <c r="J26" s="17">
        <v>0.101439488288464</v>
      </c>
    </row>
    <row r="27" spans="1:10" x14ac:dyDescent="0.2">
      <c r="A27" t="s">
        <v>102</v>
      </c>
      <c r="B27" t="s">
        <v>103</v>
      </c>
      <c r="C27" t="s">
        <v>99</v>
      </c>
      <c r="D27" t="s">
        <v>99</v>
      </c>
      <c r="E27" s="17">
        <v>0</v>
      </c>
      <c r="F27" s="7"/>
      <c r="G27" s="17">
        <v>0</v>
      </c>
      <c r="H27" s="17">
        <v>0.78118683633498298</v>
      </c>
      <c r="I27" s="17">
        <v>2118.4876800000002</v>
      </c>
      <c r="J27" s="17">
        <v>0.19530237485889501</v>
      </c>
    </row>
    <row r="28" spans="1:10" x14ac:dyDescent="0.2">
      <c r="A28" t="s">
        <v>104</v>
      </c>
      <c r="B28" t="s">
        <v>93</v>
      </c>
      <c r="C28" t="s">
        <v>99</v>
      </c>
      <c r="D28" t="s">
        <v>99</v>
      </c>
      <c r="E28" s="17">
        <v>0</v>
      </c>
      <c r="F28" s="7"/>
      <c r="G28" s="17">
        <v>0</v>
      </c>
      <c r="H28" s="17">
        <v>1.3835263906835999</v>
      </c>
      <c r="I28" s="17">
        <v>2083.5659999999998</v>
      </c>
      <c r="J28" s="17">
        <v>0.19208296173582101</v>
      </c>
    </row>
    <row r="29" spans="1:10" x14ac:dyDescent="0.2">
      <c r="A29" t="s">
        <v>105</v>
      </c>
      <c r="B29" t="s">
        <v>106</v>
      </c>
      <c r="C29" t="s">
        <v>99</v>
      </c>
      <c r="D29" t="s">
        <v>99</v>
      </c>
      <c r="E29" s="17">
        <v>0</v>
      </c>
      <c r="F29" s="7"/>
      <c r="G29" s="17">
        <v>0</v>
      </c>
      <c r="H29" s="17">
        <v>2.3573529182939899</v>
      </c>
      <c r="I29" s="17">
        <v>750.71280000000002</v>
      </c>
      <c r="J29" s="17">
        <v>6.9207857124272104E-2</v>
      </c>
    </row>
    <row r="30" spans="1:10" x14ac:dyDescent="0.2">
      <c r="A30" s="1" t="s">
        <v>113</v>
      </c>
      <c r="B30" s="7"/>
      <c r="C30" s="7"/>
      <c r="D30" s="7"/>
      <c r="E30" s="7"/>
      <c r="F30" s="7"/>
      <c r="G30" s="7"/>
      <c r="H30" s="7"/>
      <c r="I30" s="18">
        <v>6053.1028500000002</v>
      </c>
      <c r="J30" s="18">
        <v>0.55803268200745215</v>
      </c>
    </row>
    <row r="31" spans="1:10" x14ac:dyDescent="0.2">
      <c r="A31" s="1" t="s">
        <v>64</v>
      </c>
    </row>
    <row r="32" spans="1:10" x14ac:dyDescent="0.2">
      <c r="A32" s="1" t="s">
        <v>114</v>
      </c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">
      <c r="A33" t="s">
        <v>115</v>
      </c>
      <c r="B33" t="s">
        <v>116</v>
      </c>
      <c r="C33" t="s">
        <v>99</v>
      </c>
      <c r="D33" t="s">
        <v>99</v>
      </c>
      <c r="E33" s="17">
        <v>0</v>
      </c>
      <c r="F33" s="7"/>
      <c r="G33" s="17">
        <v>0</v>
      </c>
      <c r="H33" s="17">
        <v>1.02434630156093</v>
      </c>
      <c r="I33" s="17">
        <v>1820.3945785343999</v>
      </c>
      <c r="J33" s="17">
        <v>0.16782131315865201</v>
      </c>
    </row>
    <row r="34" spans="1:10" x14ac:dyDescent="0.2">
      <c r="A34" s="1" t="s">
        <v>72</v>
      </c>
      <c r="B34" s="7"/>
      <c r="C34" s="7"/>
      <c r="D34" s="7"/>
      <c r="E34" s="7"/>
      <c r="F34" s="7"/>
      <c r="G34" s="7"/>
      <c r="H34" s="7"/>
      <c r="I34" s="18">
        <v>1820.3945785343999</v>
      </c>
      <c r="J34" s="18">
        <v>0.16782131315865201</v>
      </c>
    </row>
    <row r="35" spans="1:10" ht="15" x14ac:dyDescent="0.25">
      <c r="A35" s="16" t="s">
        <v>107</v>
      </c>
      <c r="B35" s="7"/>
      <c r="C35" s="7"/>
      <c r="D35" s="7"/>
      <c r="E35" s="7"/>
      <c r="F35" s="7"/>
      <c r="G35" s="7"/>
      <c r="H35" s="7"/>
      <c r="I35" s="17">
        <f>+I30+I23+I16+I34</f>
        <v>16210.801590039879</v>
      </c>
      <c r="J35" s="17">
        <f>+J30+J23+J16+J34</f>
        <v>1.4944661131572587</v>
      </c>
    </row>
    <row r="36" spans="1:10" x14ac:dyDescent="0.2">
      <c r="B36" s="7"/>
      <c r="C36" s="7"/>
      <c r="D36" s="7"/>
      <c r="E36" s="7"/>
      <c r="F36" s="7"/>
      <c r="G36" s="7"/>
      <c r="H36" s="7"/>
      <c r="I36" s="7"/>
      <c r="J36" s="7"/>
    </row>
    <row r="39" spans="1:10" x14ac:dyDescent="0.2">
      <c r="A39" s="8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">
      <c r="A40" s="8"/>
      <c r="B40" s="7"/>
      <c r="C40" s="7"/>
      <c r="D40" s="7"/>
      <c r="E40" s="7"/>
      <c r="F40" s="7"/>
      <c r="G40" s="7"/>
      <c r="H40" s="7"/>
      <c r="I40" s="7"/>
      <c r="J40" s="7"/>
    </row>
    <row r="42" spans="1:10" x14ac:dyDescent="0.2">
      <c r="A42" s="8"/>
      <c r="B42" s="7"/>
      <c r="C42" s="7"/>
      <c r="D42" s="7"/>
      <c r="E42" s="7"/>
      <c r="F42" s="7"/>
      <c r="G42" s="7"/>
      <c r="H42" s="7"/>
      <c r="I42" s="8"/>
      <c r="J42" s="8"/>
    </row>
    <row r="43" spans="1:10" x14ac:dyDescent="0.2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ht="15.75" x14ac:dyDescent="0.25">
      <c r="A44" s="9"/>
      <c r="B44" s="7"/>
      <c r="C44" s="7"/>
      <c r="D44" s="7"/>
      <c r="E44" s="7"/>
      <c r="F44" s="7"/>
      <c r="G44" s="7"/>
      <c r="H44" s="7"/>
      <c r="I44" s="9"/>
      <c r="J44" s="9"/>
    </row>
    <row r="45" spans="1:10" x14ac:dyDescent="0.2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ht="15.75" x14ac:dyDescent="0.25">
      <c r="A46" s="9"/>
      <c r="B46" s="7"/>
      <c r="C46" s="7"/>
      <c r="D46" s="7"/>
      <c r="E46" s="7"/>
      <c r="F46" s="7"/>
      <c r="G46" s="7"/>
      <c r="H46" s="7"/>
      <c r="I46" s="10"/>
      <c r="J46" s="9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2017-11-23T15:05:52Z</dcterms:created>
  <dcterms:modified xsi:type="dcterms:W3CDTF">2020-02-25T09:07:14Z</dcterms:modified>
</cp:coreProperties>
</file>