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חוברת_עבודה_זו" defaultThemeVersion="124226"/>
  <mc:AlternateContent xmlns:mc="http://schemas.openxmlformats.org/markup-compatibility/2006">
    <mc:Choice Requires="x15">
      <x15ac:absPath xmlns:x15ac="http://schemas.microsoft.com/office/spreadsheetml/2010/11/ac" url="C:\Users\galit\AppData\Local\Microsoft\Windows\INetCache\Content.Outlook\UI8LG91J\"/>
    </mc:Choice>
  </mc:AlternateContent>
  <xr:revisionPtr revIDLastSave="0" documentId="13_ncr:1_{AE91CA62-C196-4233-8825-6B77059A39C3}" xr6:coauthVersionLast="47" xr6:coauthVersionMax="47" xr10:uidLastSave="{00000000-0000-0000-0000-000000000000}"/>
  <workbookProtection workbookAlgorithmName="SHA-512" workbookHashValue="FT65nDlMBONXazzcoABP1t3y3PCo7/ntx4uZHiEw5uKZV0qgN5NIMRhONnPh5joAi0WdUDewpPP8SKRuYH55qA==" workbookSaltValue="TrOv9clG+I+A0eUcjh7q+A==" workbookSpinCount="100000" lockStructure="1"/>
  <bookViews>
    <workbookView xWindow="-108" yWindow="-108" windowWidth="23256" windowHeight="12456"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N17" i="26"/>
  <c r="N19" i="26" s="1"/>
  <c r="M17" i="26"/>
  <c r="L17" i="26"/>
  <c r="J17" i="26"/>
  <c r="I17" i="26"/>
  <c r="I19" i="26" s="1"/>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L11" i="26"/>
  <c r="J11" i="26"/>
  <c r="I11" i="26"/>
  <c r="I15" i="26" s="1"/>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D16" i="25"/>
  <c r="BC16" i="25"/>
  <c r="BB16" i="25"/>
  <c r="AZ16" i="25"/>
  <c r="AY16" i="25"/>
  <c r="AX16" i="25"/>
  <c r="AW16" i="25"/>
  <c r="AV16" i="25"/>
  <c r="AT16" i="25"/>
  <c r="AS16" i="25"/>
  <c r="AR16" i="25"/>
  <c r="AQ16" i="25"/>
  <c r="AP16" i="25"/>
  <c r="AN16" i="25"/>
  <c r="AM16" i="25"/>
  <c r="AL16" i="25"/>
  <c r="AK16" i="25"/>
  <c r="AJ16" i="25"/>
  <c r="AH16" i="25"/>
  <c r="AG16" i="25"/>
  <c r="AF16" i="25"/>
  <c r="AE16" i="25"/>
  <c r="AD16" i="25"/>
  <c r="AB16" i="25"/>
  <c r="AA16" i="25"/>
  <c r="Z16" i="25"/>
  <c r="Y16" i="25"/>
  <c r="X16" i="25"/>
  <c r="V16" i="25"/>
  <c r="U16" i="25"/>
  <c r="T16" i="25"/>
  <c r="S16" i="25"/>
  <c r="R16" i="25"/>
  <c r="P16" i="25"/>
  <c r="O16" i="25"/>
  <c r="N16" i="25"/>
  <c r="M16" i="25"/>
  <c r="L16" i="25"/>
  <c r="J16" i="25"/>
  <c r="I16" i="25"/>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X17" i="24"/>
  <c r="V17" i="24"/>
  <c r="U17" i="24"/>
  <c r="T17" i="24"/>
  <c r="S17" i="24"/>
  <c r="R17" i="24"/>
  <c r="P17" i="24"/>
  <c r="O17" i="24"/>
  <c r="N17" i="24"/>
  <c r="M17" i="24"/>
  <c r="M19" i="24" s="1"/>
  <c r="L17" i="24"/>
  <c r="J17" i="24"/>
  <c r="I17" i="24"/>
  <c r="H17" i="24"/>
  <c r="H19" i="24" s="1"/>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N10" i="21" s="1"/>
  <c r="D14" i="7"/>
  <c r="B3" i="7"/>
  <c r="B2" i="7"/>
  <c r="B1" i="7"/>
  <c r="K15" i="6"/>
  <c r="K14" i="6"/>
  <c r="D14" i="6"/>
  <c r="E10" i="20" s="1"/>
  <c r="K9" i="6"/>
  <c r="B3" i="6"/>
  <c r="B2" i="6"/>
  <c r="B1" i="6"/>
  <c r="K14" i="17"/>
  <c r="O10" i="11" s="1"/>
  <c r="D14" i="17"/>
  <c r="G10" i="11" s="1"/>
  <c r="K9" i="17"/>
  <c r="B3" i="17"/>
  <c r="B2" i="17"/>
  <c r="B1" i="17"/>
  <c r="K14" i="18"/>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U18" i="10"/>
  <c r="T18" i="10"/>
  <c r="R18" i="10"/>
  <c r="R20" i="10" s="1"/>
  <c r="Q18" i="10"/>
  <c r="P18" i="10"/>
  <c r="O18" i="10"/>
  <c r="N18" i="10"/>
  <c r="N20" i="10" s="1"/>
  <c r="M18" i="10"/>
  <c r="K18" i="10"/>
  <c r="J18" i="10"/>
  <c r="I18" i="10"/>
  <c r="H18" i="10"/>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V42" i="5"/>
  <c r="U42" i="5"/>
  <c r="T42" i="5"/>
  <c r="S42" i="5"/>
  <c r="R42" i="5"/>
  <c r="P42" i="5"/>
  <c r="O42" i="5"/>
  <c r="N42" i="5"/>
  <c r="M42" i="5"/>
  <c r="M44" i="5" s="1"/>
  <c r="L42" i="5"/>
  <c r="K42" i="5"/>
  <c r="I42" i="5"/>
  <c r="H42" i="5"/>
  <c r="G42" i="5"/>
  <c r="G44" i="5" s="1"/>
  <c r="F42" i="5"/>
  <c r="E42" i="5"/>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Q22" i="5" s="1"/>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B23" i="9" s="1"/>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D17" i="9"/>
  <c r="BD19" i="9" s="1"/>
  <c r="BC17" i="9"/>
  <c r="BA17" i="9"/>
  <c r="AZ17" i="9"/>
  <c r="AY17" i="9"/>
  <c r="AY19" i="9" s="1"/>
  <c r="AX17" i="9"/>
  <c r="AW17" i="9"/>
  <c r="AV17" i="9"/>
  <c r="AU17" i="9" s="1"/>
  <c r="AT17" i="9"/>
  <c r="AS17" i="9"/>
  <c r="AR17" i="9"/>
  <c r="AQ17" i="9"/>
  <c r="AQ19" i="9" s="1"/>
  <c r="AP17" i="9"/>
  <c r="AO17" i="9"/>
  <c r="AM17" i="9"/>
  <c r="AL17" i="9"/>
  <c r="AL19" i="9" s="1"/>
  <c r="AK17" i="9"/>
  <c r="AJ17" i="9"/>
  <c r="AI17" i="9"/>
  <c r="AH17" i="9"/>
  <c r="AF17" i="9"/>
  <c r="AE17" i="9"/>
  <c r="AD17" i="9"/>
  <c r="AC17" i="9"/>
  <c r="AC19" i="9" s="1"/>
  <c r="AB17" i="9"/>
  <c r="AA17" i="9"/>
  <c r="Y17" i="9"/>
  <c r="X17" i="9"/>
  <c r="X19" i="9" s="1"/>
  <c r="W17" i="9"/>
  <c r="V17" i="9"/>
  <c r="U17" i="9"/>
  <c r="T17" i="9"/>
  <c r="R17" i="9"/>
  <c r="Q17" i="9"/>
  <c r="P17" i="9"/>
  <c r="O17" i="9"/>
  <c r="O19" i="9" s="1"/>
  <c r="N17" i="9"/>
  <c r="M17" i="9"/>
  <c r="K17" i="9"/>
  <c r="J17" i="9"/>
  <c r="J19" i="9" s="1"/>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J48" i="4" s="1"/>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D44" i="4" s="1"/>
  <c r="BC42" i="4"/>
  <c r="BB42" i="4"/>
  <c r="BA42" i="4"/>
  <c r="AY42" i="4"/>
  <c r="AY44" i="4" s="1"/>
  <c r="AX42" i="4"/>
  <c r="AW42" i="4"/>
  <c r="AV42" i="4"/>
  <c r="AU42" i="4"/>
  <c r="AT42" i="4"/>
  <c r="AR42" i="4"/>
  <c r="AQ42" i="4"/>
  <c r="AP42" i="4"/>
  <c r="AO42" i="4"/>
  <c r="AN42" i="4"/>
  <c r="AM42" i="4"/>
  <c r="AK42" i="4"/>
  <c r="AK44" i="4" s="1"/>
  <c r="AJ42" i="4"/>
  <c r="AI42" i="4"/>
  <c r="AH42" i="4"/>
  <c r="AG42" i="4"/>
  <c r="AF42" i="4"/>
  <c r="AD42" i="4"/>
  <c r="AC42" i="4"/>
  <c r="AB42" i="4"/>
  <c r="AB44" i="4" s="1"/>
  <c r="AA42" i="4"/>
  <c r="Z42" i="4"/>
  <c r="Y42" i="4"/>
  <c r="W42" i="4"/>
  <c r="V42" i="4"/>
  <c r="U42" i="4"/>
  <c r="T42" i="4"/>
  <c r="S42" i="4"/>
  <c r="R42" i="4"/>
  <c r="P42" i="4"/>
  <c r="O42" i="4"/>
  <c r="O44" i="4" s="1"/>
  <c r="N42" i="4"/>
  <c r="M42" i="4"/>
  <c r="L42" i="4"/>
  <c r="K42" i="4"/>
  <c r="I42" i="4"/>
  <c r="H42" i="4"/>
  <c r="H44" i="4" s="1"/>
  <c r="G42" i="4"/>
  <c r="F42" i="4"/>
  <c r="E42" i="4"/>
  <c r="D42" i="4"/>
  <c r="BM39" i="4"/>
  <c r="BL39" i="4"/>
  <c r="BK39" i="4"/>
  <c r="BJ39" i="4"/>
  <c r="BI39" i="4"/>
  <c r="BH39" i="4"/>
  <c r="BG39" i="4" s="1"/>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C39" i="4" s="1"/>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Q37" i="4" s="1"/>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X35" i="4"/>
  <c r="AW35" i="4"/>
  <c r="AV35" i="4"/>
  <c r="AU35" i="4"/>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B20" i="4"/>
  <c r="BU20" i="4"/>
  <c r="BN20" i="4"/>
  <c r="BG20" i="4"/>
  <c r="AZ20" i="4"/>
  <c r="AS20" i="4"/>
  <c r="AL20" i="4"/>
  <c r="AE20" i="4"/>
  <c r="X20" i="4"/>
  <c r="Q20" i="4"/>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S17" i="4" s="1"/>
  <c r="AS18" i="4" s="1"/>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E18" i="8"/>
  <c r="AD18" i="8"/>
  <c r="AC18" i="8"/>
  <c r="AB18" i="8"/>
  <c r="AB20" i="8" s="1"/>
  <c r="AA18" i="8"/>
  <c r="Y18" i="8"/>
  <c r="X18" i="8"/>
  <c r="X20" i="8" s="1"/>
  <c r="W18" i="8"/>
  <c r="W20" i="8" s="1"/>
  <c r="V18" i="8"/>
  <c r="U18" i="8"/>
  <c r="T18" i="8"/>
  <c r="R18" i="8"/>
  <c r="Q18" i="8"/>
  <c r="P18" i="8"/>
  <c r="O18" i="8"/>
  <c r="N18" i="8"/>
  <c r="N20" i="8" s="1"/>
  <c r="M18" i="8"/>
  <c r="L18" i="8" s="1"/>
  <c r="K18" i="8"/>
  <c r="J18" i="8"/>
  <c r="J20" i="8" s="1"/>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R16" i="8" s="1"/>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K45" i="3" s="1"/>
  <c r="AJ43" i="3"/>
  <c r="AI43" i="3"/>
  <c r="AH43" i="3"/>
  <c r="AH45" i="3" s="1"/>
  <c r="AG43" i="3"/>
  <c r="AG45" i="3" s="1"/>
  <c r="AF43" i="3"/>
  <c r="AD43" i="3"/>
  <c r="AC43" i="3"/>
  <c r="AB43" i="3"/>
  <c r="AA43" i="3"/>
  <c r="Z43" i="3"/>
  <c r="Y43" i="3"/>
  <c r="W43" i="3"/>
  <c r="W45" i="3" s="1"/>
  <c r="V43" i="3"/>
  <c r="U43" i="3"/>
  <c r="T43" i="3"/>
  <c r="T45" i="3" s="1"/>
  <c r="S43" i="3"/>
  <c r="S45" i="3" s="1"/>
  <c r="R43" i="3"/>
  <c r="P43" i="3"/>
  <c r="O43" i="3"/>
  <c r="N43" i="3"/>
  <c r="M43" i="3"/>
  <c r="L43" i="3"/>
  <c r="K43" i="3"/>
  <c r="I43" i="3"/>
  <c r="I45" i="3" s="1"/>
  <c r="H43" i="3"/>
  <c r="G43" i="3"/>
  <c r="F43" i="3"/>
  <c r="E43" i="3"/>
  <c r="E45" i="3" s="1"/>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E41" i="3" s="1"/>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L11" i="9" l="1"/>
  <c r="Z18" i="25"/>
  <c r="J17" i="13"/>
  <c r="E19" i="8"/>
  <c r="Q17" i="4"/>
  <c r="Q18" i="4" s="1"/>
  <c r="CW17" i="4"/>
  <c r="CW18" i="4" s="1"/>
  <c r="X48" i="4"/>
  <c r="I41" i="3"/>
  <c r="O20" i="8"/>
  <c r="AC20" i="8"/>
  <c r="BN19" i="9"/>
  <c r="M44" i="4"/>
  <c r="L44" i="5"/>
  <c r="N15" i="26"/>
  <c r="U25" i="26"/>
  <c r="Z14" i="9"/>
  <c r="T19" i="9"/>
  <c r="BH19" i="9"/>
  <c r="L25" i="10"/>
  <c r="R20" i="8"/>
  <c r="AF20" i="8"/>
  <c r="BK19" i="9"/>
  <c r="S23" i="9"/>
  <c r="AB45" i="3"/>
  <c r="Z13" i="8"/>
  <c r="L15" i="8"/>
  <c r="D44" i="4"/>
  <c r="P44" i="5"/>
  <c r="H20" i="10"/>
  <c r="V20" i="10"/>
  <c r="S19" i="26"/>
  <c r="AG44" i="4"/>
  <c r="AU44" i="4"/>
  <c r="C42" i="5"/>
  <c r="I20" i="10"/>
  <c r="I26" i="10"/>
  <c r="AX18" i="25"/>
  <c r="G19" i="26"/>
  <c r="U19" i="26"/>
  <c r="J36" i="3"/>
  <c r="BU17" i="4"/>
  <c r="BU18" i="4" s="1"/>
  <c r="AF19" i="24"/>
  <c r="C50" i="3"/>
  <c r="Q50" i="3"/>
  <c r="AG22" i="8"/>
  <c r="AS36" i="4"/>
  <c r="J22" i="3"/>
  <c r="AL22" i="3"/>
  <c r="J28" i="3"/>
  <c r="AL28" i="3"/>
  <c r="Q28" i="3"/>
  <c r="AS28" i="3"/>
  <c r="F41" i="3"/>
  <c r="N41" i="3"/>
  <c r="AB41" i="3"/>
  <c r="G45" i="3"/>
  <c r="U45" i="3"/>
  <c r="Z45" i="3"/>
  <c r="AD45" i="3"/>
  <c r="AI45" i="3"/>
  <c r="Z51" i="3"/>
  <c r="AD51" i="3"/>
  <c r="AG15" i="8"/>
  <c r="H20" i="8"/>
  <c r="P20" i="8"/>
  <c r="U20" i="8"/>
  <c r="Y20" i="8"/>
  <c r="AD20" i="8"/>
  <c r="E24" i="8"/>
  <c r="AG24" i="8"/>
  <c r="Q42" i="4"/>
  <c r="AL47" i="4"/>
  <c r="S10" i="9"/>
  <c r="AU10" i="9"/>
  <c r="BI10" i="9"/>
  <c r="C44" i="3"/>
  <c r="X47" i="3"/>
  <c r="S22" i="8"/>
  <c r="Z23" i="8"/>
  <c r="AE37" i="4"/>
  <c r="Q39" i="3"/>
  <c r="R45" i="3"/>
  <c r="V45" i="3"/>
  <c r="AA45" i="3"/>
  <c r="X50" i="3"/>
  <c r="M20" i="8"/>
  <c r="Q20" i="8"/>
  <c r="AA20" i="8"/>
  <c r="AE20" i="8"/>
  <c r="E23" i="8"/>
  <c r="AE35" i="4"/>
  <c r="X36" i="4"/>
  <c r="AZ36" i="4"/>
  <c r="C37" i="4"/>
  <c r="X46" i="4"/>
  <c r="Q47" i="4"/>
  <c r="AS47" i="4"/>
  <c r="BG47" i="4"/>
  <c r="BI12" i="9"/>
  <c r="E14" i="9"/>
  <c r="BI14" i="9"/>
  <c r="H19" i="9"/>
  <c r="L17" i="9"/>
  <c r="Q19" i="9"/>
  <c r="AS19" i="9"/>
  <c r="BF19" i="9"/>
  <c r="L18" i="9"/>
  <c r="AK19" i="9"/>
  <c r="J36" i="5"/>
  <c r="C39" i="5"/>
  <c r="E44" i="5"/>
  <c r="I44" i="5"/>
  <c r="N44" i="5"/>
  <c r="S44" i="5"/>
  <c r="W44" i="5"/>
  <c r="E14" i="10"/>
  <c r="J20" i="10"/>
  <c r="S22" i="10"/>
  <c r="L23" i="10"/>
  <c r="S24" i="10"/>
  <c r="U44" i="4"/>
  <c r="Z44" i="4"/>
  <c r="AD44" i="4"/>
  <c r="AI44" i="4"/>
  <c r="BB44" i="4"/>
  <c r="BF44" i="4"/>
  <c r="BK44" i="4"/>
  <c r="BG49" i="4"/>
  <c r="AS15" i="9"/>
  <c r="AP15" i="9"/>
  <c r="AT15" i="9"/>
  <c r="E22" i="9"/>
  <c r="BI22" i="9"/>
  <c r="L23" i="9"/>
  <c r="Z23" i="9"/>
  <c r="AN23" i="9"/>
  <c r="F44" i="5"/>
  <c r="O44" i="5"/>
  <c r="C47" i="5"/>
  <c r="Q49" i="5"/>
  <c r="G20" i="10"/>
  <c r="K20" i="10"/>
  <c r="J19" i="24"/>
  <c r="O19" i="24"/>
  <c r="Y19" i="24"/>
  <c r="AC17" i="24"/>
  <c r="AH19"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H18" i="25"/>
  <c r="M18" i="25"/>
  <c r="Q16" i="25"/>
  <c r="V18" i="25"/>
  <c r="AA18" i="25"/>
  <c r="AF18" i="25"/>
  <c r="AK18" i="25"/>
  <c r="AO16" i="25"/>
  <c r="AT18" i="25"/>
  <c r="AY18" i="25"/>
  <c r="BD18" i="25"/>
  <c r="K17" i="25"/>
  <c r="AI17" i="25"/>
  <c r="E20" i="25"/>
  <c r="J24" i="25"/>
  <c r="O24" i="25"/>
  <c r="Y24" i="25"/>
  <c r="AC20" i="25"/>
  <c r="AM24" i="25"/>
  <c r="AW24" i="25"/>
  <c r="BA20" i="25"/>
  <c r="BF24" i="25"/>
  <c r="W21" i="25"/>
  <c r="AU21" i="25"/>
  <c r="Q22" i="25"/>
  <c r="AO22" i="25"/>
  <c r="K23" i="25"/>
  <c r="AI23" i="25"/>
  <c r="G15" i="26"/>
  <c r="U15" i="26"/>
  <c r="I25" i="26"/>
  <c r="N25" i="26"/>
  <c r="S23" i="10"/>
  <c r="C22" i="13"/>
  <c r="C28" i="13"/>
  <c r="BO19" i="9"/>
  <c r="H15" i="9"/>
  <c r="C22" i="3"/>
  <c r="AE22" i="3"/>
  <c r="AE37" i="3"/>
  <c r="Q38" i="3"/>
  <c r="X38" i="3"/>
  <c r="C39" i="3"/>
  <c r="X40" i="3"/>
  <c r="AJ40" i="4"/>
  <c r="AX40" i="4"/>
  <c r="BJ40" i="4"/>
  <c r="M10" i="19"/>
  <c r="K15" i="18"/>
  <c r="J47" i="3"/>
  <c r="V51" i="3"/>
  <c r="Q48" i="3"/>
  <c r="J49" i="3"/>
  <c r="E12" i="8"/>
  <c r="S12" i="8"/>
  <c r="Z12" i="8"/>
  <c r="L13" i="8"/>
  <c r="AG19" i="8"/>
  <c r="Z25" i="8"/>
  <c r="X17" i="4"/>
  <c r="X18" i="4" s="1"/>
  <c r="AZ17" i="4"/>
  <c r="AZ18" i="4" s="1"/>
  <c r="CB17" i="4"/>
  <c r="CB18" i="4" s="1"/>
  <c r="DD17" i="4"/>
  <c r="DD18" i="4" s="1"/>
  <c r="C22" i="4"/>
  <c r="AE22" i="4"/>
  <c r="BG22" i="4"/>
  <c r="CI22" i="4"/>
  <c r="DK22" i="4"/>
  <c r="C35" i="4"/>
  <c r="M40" i="4"/>
  <c r="Q35" i="4"/>
  <c r="AU40" i="4"/>
  <c r="AY40" i="4"/>
  <c r="J38" i="4"/>
  <c r="AE38" i="4"/>
  <c r="AL38" i="4"/>
  <c r="AZ38" i="4"/>
  <c r="Q39" i="4"/>
  <c r="J43" i="4"/>
  <c r="AE43" i="4"/>
  <c r="AL43" i="4"/>
  <c r="AL44" i="4" s="1"/>
  <c r="AZ43" i="4"/>
  <c r="F50" i="4"/>
  <c r="J46" i="4"/>
  <c r="AN50" i="4"/>
  <c r="AR50" i="4"/>
  <c r="AW50" i="4"/>
  <c r="BB50" i="4"/>
  <c r="BF50" i="4"/>
  <c r="C49" i="4"/>
  <c r="X49" i="4"/>
  <c r="AE49" i="4"/>
  <c r="AS49" i="4"/>
  <c r="AS50" i="4" s="1"/>
  <c r="E12" i="9"/>
  <c r="Z12" i="9"/>
  <c r="AG12" i="9"/>
  <c r="AU12" i="9"/>
  <c r="L13" i="9"/>
  <c r="AN18" i="9"/>
  <c r="BI18" i="9"/>
  <c r="L21" i="9"/>
  <c r="AC25" i="9"/>
  <c r="AG21" i="9"/>
  <c r="AJ25" i="9"/>
  <c r="AL25" i="9"/>
  <c r="AN21" i="9"/>
  <c r="BG25" i="9"/>
  <c r="BN25" i="9"/>
  <c r="AU24" i="9"/>
  <c r="J22" i="5"/>
  <c r="M40" i="5"/>
  <c r="Q35" i="5"/>
  <c r="O50" i="5"/>
  <c r="T50" i="5"/>
  <c r="V50" i="5"/>
  <c r="L11" i="10"/>
  <c r="L12" i="10"/>
  <c r="S12" i="10"/>
  <c r="L13" i="10"/>
  <c r="C17" i="13"/>
  <c r="C18" i="13" s="1"/>
  <c r="J28" i="13"/>
  <c r="J38" i="3"/>
  <c r="Y16" i="8"/>
  <c r="P15" i="9"/>
  <c r="S14" i="9"/>
  <c r="AX25" i="9"/>
  <c r="BF25" i="9"/>
  <c r="Q16" i="10"/>
  <c r="X19" i="24"/>
  <c r="T41" i="3"/>
  <c r="X36" i="3"/>
  <c r="AE36" i="3"/>
  <c r="AJ41" i="3"/>
  <c r="C37" i="3"/>
  <c r="Q37" i="3"/>
  <c r="AE39" i="3"/>
  <c r="C40" i="3"/>
  <c r="J40" i="3"/>
  <c r="Q40" i="3"/>
  <c r="F45" i="3"/>
  <c r="H45" i="3"/>
  <c r="M45" i="3"/>
  <c r="O45" i="3"/>
  <c r="Q43" i="3"/>
  <c r="J44" i="3"/>
  <c r="F51" i="3"/>
  <c r="N51" i="3"/>
  <c r="S51" i="3"/>
  <c r="W51" i="3"/>
  <c r="J48" i="3"/>
  <c r="C49" i="3"/>
  <c r="X49" i="3"/>
  <c r="AE50" i="3"/>
  <c r="J16" i="8"/>
  <c r="Z11" i="8"/>
  <c r="AJ16" i="8"/>
  <c r="G16" i="8"/>
  <c r="I16" i="8"/>
  <c r="K16" i="8"/>
  <c r="AK16" i="8"/>
  <c r="L14" i="8"/>
  <c r="AG14" i="8"/>
  <c r="AG18" i="8"/>
  <c r="AG20" i="8" s="1"/>
  <c r="AJ20" i="8"/>
  <c r="AL20" i="8"/>
  <c r="S19" i="8"/>
  <c r="E22" i="8"/>
  <c r="O26" i="8"/>
  <c r="W26" i="8"/>
  <c r="L23" i="8"/>
  <c r="Z24" i="8"/>
  <c r="L25" i="8"/>
  <c r="U40" i="4"/>
  <c r="AQ40" i="4"/>
  <c r="BG35" i="4"/>
  <c r="F40" i="4"/>
  <c r="J36" i="4"/>
  <c r="BB40" i="4"/>
  <c r="BF40" i="4"/>
  <c r="AL37" i="4"/>
  <c r="AS37" i="4"/>
  <c r="BG37" i="4"/>
  <c r="X38" i="4"/>
  <c r="X39" i="4"/>
  <c r="AE39" i="4"/>
  <c r="AS39" i="4"/>
  <c r="G44" i="4"/>
  <c r="T44" i="4"/>
  <c r="AA44" i="4"/>
  <c r="AC44" i="4"/>
  <c r="AH44" i="4"/>
  <c r="AL42" i="4"/>
  <c r="AO44" i="4"/>
  <c r="AQ44" i="4"/>
  <c r="AT44" i="4"/>
  <c r="AX44" i="4"/>
  <c r="BC44" i="4"/>
  <c r="BH44" i="4"/>
  <c r="BL44" i="4"/>
  <c r="X43" i="4"/>
  <c r="N50" i="4"/>
  <c r="S50" i="4"/>
  <c r="W50" i="4"/>
  <c r="AA50" i="4"/>
  <c r="AJ50" i="4"/>
  <c r="AS46" i="4"/>
  <c r="AX50" i="4"/>
  <c r="BA50" i="4"/>
  <c r="BE50" i="4"/>
  <c r="BJ50" i="4"/>
  <c r="C47" i="4"/>
  <c r="AE47" i="4"/>
  <c r="AE48" i="4"/>
  <c r="AL48" i="4"/>
  <c r="AV50" i="4"/>
  <c r="AZ48" i="4"/>
  <c r="Q49" i="4"/>
  <c r="E10" i="9"/>
  <c r="O15" i="9"/>
  <c r="W15" i="9"/>
  <c r="AG10" i="9"/>
  <c r="AW15" i="9"/>
  <c r="BA15" i="9"/>
  <c r="X15" i="9"/>
  <c r="AG11" i="9"/>
  <c r="AL15" i="9"/>
  <c r="AN11" i="9"/>
  <c r="BB11" i="9"/>
  <c r="BL15" i="9"/>
  <c r="S12" i="9"/>
  <c r="S13" i="9"/>
  <c r="Z13" i="9"/>
  <c r="AN13" i="9"/>
  <c r="BB13" i="9"/>
  <c r="AG14" i="9"/>
  <c r="G19" i="9"/>
  <c r="I19" i="9"/>
  <c r="K19" i="9"/>
  <c r="U19" i="9"/>
  <c r="Y19" i="9"/>
  <c r="AB19" i="9"/>
  <c r="AD19" i="9"/>
  <c r="AF19" i="9"/>
  <c r="AX19" i="9"/>
  <c r="BE19" i="9"/>
  <c r="BG19" i="9"/>
  <c r="BI17" i="9"/>
  <c r="BI19" i="9" s="1"/>
  <c r="E18" i="9"/>
  <c r="Z18" i="9"/>
  <c r="H25" i="9"/>
  <c r="J25" i="9"/>
  <c r="P25" i="9"/>
  <c r="U25" i="9"/>
  <c r="W25" i="9"/>
  <c r="Y25" i="9"/>
  <c r="AP25" i="9"/>
  <c r="AT25" i="9"/>
  <c r="AW25" i="9"/>
  <c r="BA25" i="9"/>
  <c r="Z22" i="9"/>
  <c r="AU22" i="9"/>
  <c r="E24" i="9"/>
  <c r="L24" i="9"/>
  <c r="S24" i="9"/>
  <c r="AG24" i="9"/>
  <c r="U40" i="5"/>
  <c r="C37" i="5"/>
  <c r="J37" i="5"/>
  <c r="Q37" i="5"/>
  <c r="J38" i="5"/>
  <c r="Q42" i="5"/>
  <c r="C43" i="5"/>
  <c r="J43" i="5"/>
  <c r="E50" i="5"/>
  <c r="G50" i="5"/>
  <c r="I50" i="5"/>
  <c r="Q47" i="5"/>
  <c r="C48" i="5"/>
  <c r="J48" i="5"/>
  <c r="C49" i="5"/>
  <c r="H16" i="10"/>
  <c r="P16" i="10"/>
  <c r="E15" i="10"/>
  <c r="L18" i="10"/>
  <c r="E19" i="10"/>
  <c r="S19" i="10"/>
  <c r="J26" i="10"/>
  <c r="Q26" i="10"/>
  <c r="W26" i="10"/>
  <c r="K26" i="10"/>
  <c r="I15" i="24"/>
  <c r="S15" i="24"/>
  <c r="W11" i="24"/>
  <c r="AG15" i="24"/>
  <c r="Q12" i="24"/>
  <c r="K13" i="24"/>
  <c r="E14" i="24"/>
  <c r="AC14" i="24"/>
  <c r="G19" i="24"/>
  <c r="I19" i="24"/>
  <c r="N19" i="24"/>
  <c r="P19" i="24"/>
  <c r="S19" i="24"/>
  <c r="U19" i="24"/>
  <c r="Z19" i="24"/>
  <c r="AE19" i="24"/>
  <c r="I18" i="25"/>
  <c r="S18" i="25"/>
  <c r="AG18" i="25"/>
  <c r="AQ18" i="25"/>
  <c r="BE18" i="25"/>
  <c r="J15" i="26"/>
  <c r="M15" i="26"/>
  <c r="O15" i="26"/>
  <c r="V15" i="26"/>
  <c r="E12" i="26"/>
  <c r="K12" i="26"/>
  <c r="Q12" i="26"/>
  <c r="E13" i="26"/>
  <c r="K13" i="26"/>
  <c r="Q13" i="26"/>
  <c r="K14" i="26"/>
  <c r="Q14" i="26"/>
  <c r="J19" i="26"/>
  <c r="M19" i="26"/>
  <c r="O19" i="26"/>
  <c r="V19" i="26"/>
  <c r="E18" i="26"/>
  <c r="K18" i="26"/>
  <c r="J25" i="26"/>
  <c r="M25" i="26"/>
  <c r="E22" i="26"/>
  <c r="K22" i="26"/>
  <c r="E23" i="26"/>
  <c r="K23" i="26"/>
  <c r="Q23" i="26"/>
  <c r="K24" i="26"/>
  <c r="C17" i="3"/>
  <c r="C18" i="3" s="1"/>
  <c r="AS22" i="3"/>
  <c r="J37" i="3"/>
  <c r="S41" i="3"/>
  <c r="X22" i="3"/>
  <c r="X28" i="3"/>
  <c r="C28" i="3"/>
  <c r="AE28" i="3"/>
  <c r="D41" i="3"/>
  <c r="H41" i="3"/>
  <c r="L41" i="3"/>
  <c r="P41" i="3"/>
  <c r="AH41" i="3"/>
  <c r="G41" i="3"/>
  <c r="X37" i="3"/>
  <c r="J39" i="3"/>
  <c r="AE40" i="3"/>
  <c r="J43" i="3"/>
  <c r="J45" i="3" s="1"/>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C45" i="3" s="1"/>
  <c r="Q16" i="8"/>
  <c r="X17" i="3"/>
  <c r="X18" i="3" s="1"/>
  <c r="AE17" i="3"/>
  <c r="AE18" i="3" s="1"/>
  <c r="Q22" i="3"/>
  <c r="O41" i="3"/>
  <c r="AE38" i="3"/>
  <c r="AE41" i="3" s="1"/>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S20" i="10" s="1"/>
  <c r="T20" i="10"/>
  <c r="X20" i="10"/>
  <c r="F26" i="10"/>
  <c r="E22" i="10"/>
  <c r="O26" i="10"/>
  <c r="AA51" i="3"/>
  <c r="AE47" i="3"/>
  <c r="AJ51" i="3"/>
  <c r="Q49" i="3"/>
  <c r="Q51" i="3" s="1"/>
  <c r="O16" i="8"/>
  <c r="W16" i="8"/>
  <c r="E13" i="8"/>
  <c r="Z14" i="8"/>
  <c r="V20" i="8"/>
  <c r="Z18" i="8"/>
  <c r="L19" i="8"/>
  <c r="L20" i="8" s="1"/>
  <c r="G26" i="8"/>
  <c r="K26" i="8"/>
  <c r="P26" i="8"/>
  <c r="T26" i="8"/>
  <c r="X26" i="8"/>
  <c r="AC26" i="8"/>
  <c r="AK26" i="8"/>
  <c r="S23" i="8"/>
  <c r="E25" i="8"/>
  <c r="X28" i="4"/>
  <c r="AZ28" i="4"/>
  <c r="CB28" i="4"/>
  <c r="DD28" i="4"/>
  <c r="N40" i="4"/>
  <c r="AE36" i="4"/>
  <c r="AN40" i="4"/>
  <c r="AR40" i="4"/>
  <c r="X37" i="4"/>
  <c r="Q38" i="4"/>
  <c r="AV40" i="4"/>
  <c r="BD40" i="4"/>
  <c r="J39" i="4"/>
  <c r="C42" i="4"/>
  <c r="X42" i="4"/>
  <c r="X44" i="4" s="1"/>
  <c r="BG42" i="4"/>
  <c r="Q43" i="4"/>
  <c r="Q44" i="4" s="1"/>
  <c r="AE46" i="4"/>
  <c r="X47" i="4"/>
  <c r="Q48" i="4"/>
  <c r="BD50" i="4"/>
  <c r="J49" i="4"/>
  <c r="S11" i="9"/>
  <c r="AB15" i="9"/>
  <c r="AF15" i="9"/>
  <c r="L12" i="9"/>
  <c r="E13" i="9"/>
  <c r="AU14" i="9"/>
  <c r="AH19" i="9"/>
  <c r="AG17" i="9"/>
  <c r="C35" i="5"/>
  <c r="K50" i="5"/>
  <c r="J46" i="5"/>
  <c r="G26" i="10"/>
  <c r="E24" i="10"/>
  <c r="H16" i="8"/>
  <c r="P16" i="8"/>
  <c r="AL16" i="8"/>
  <c r="AC16" i="8"/>
  <c r="S13" i="8"/>
  <c r="E15" i="8"/>
  <c r="E18" i="8"/>
  <c r="E20" i="8" s="1"/>
  <c r="Z19" i="8"/>
  <c r="L22" i="8"/>
  <c r="L26" i="8" s="1"/>
  <c r="AG23" i="8"/>
  <c r="S25" i="8"/>
  <c r="AX15" i="9"/>
  <c r="I10" i="19"/>
  <c r="E10" i="19"/>
  <c r="X43" i="3"/>
  <c r="AC45" i="3"/>
  <c r="C47" i="3"/>
  <c r="H51" i="3"/>
  <c r="L51" i="3"/>
  <c r="P51" i="3"/>
  <c r="U51" i="3"/>
  <c r="Y51" i="3"/>
  <c r="AC51" i="3"/>
  <c r="AH51" i="3"/>
  <c r="X48" i="3"/>
  <c r="X51" i="3" s="1"/>
  <c r="T51" i="3"/>
  <c r="AB51" i="3"/>
  <c r="J50" i="3"/>
  <c r="J51" i="3" s="1"/>
  <c r="L12" i="8"/>
  <c r="AG13" i="8"/>
  <c r="S15" i="8"/>
  <c r="S18" i="8"/>
  <c r="S20" i="8" s="1"/>
  <c r="T20" i="8"/>
  <c r="I26" i="8"/>
  <c r="N26" i="8"/>
  <c r="R26" i="8"/>
  <c r="V26" i="8"/>
  <c r="Z22" i="8"/>
  <c r="AE26" i="8"/>
  <c r="AI26" i="8"/>
  <c r="AM26" i="8"/>
  <c r="L24" i="8"/>
  <c r="Q26" i="8"/>
  <c r="U26" i="8"/>
  <c r="Y26" i="8"/>
  <c r="AG25" i="8"/>
  <c r="BM19" i="9"/>
  <c r="J28" i="4"/>
  <c r="AL28" i="4"/>
  <c r="BN28" i="4"/>
  <c r="CP28" i="4"/>
  <c r="O40" i="4"/>
  <c r="S40" i="4"/>
  <c r="W40" i="4"/>
  <c r="AO40" i="4"/>
  <c r="AS35" i="4"/>
  <c r="AW40" i="4"/>
  <c r="C36" i="4"/>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L50" i="4"/>
  <c r="AZ47" i="4"/>
  <c r="AZ50" i="4" s="1"/>
  <c r="T50" i="4"/>
  <c r="AB50" i="4"/>
  <c r="AS48" i="4"/>
  <c r="AL49" i="4"/>
  <c r="Z11" i="9"/>
  <c r="AU11" i="9"/>
  <c r="AZ15" i="9"/>
  <c r="BD15" i="9"/>
  <c r="BH15" i="9"/>
  <c r="AN12" i="9"/>
  <c r="AG13" i="9"/>
  <c r="AN14" i="9"/>
  <c r="BB14" i="9"/>
  <c r="BB18" i="9"/>
  <c r="Z21" i="9"/>
  <c r="BC25" i="9"/>
  <c r="BB21" i="9"/>
  <c r="BL25" i="9"/>
  <c r="BI24" i="9"/>
  <c r="Q39" i="5"/>
  <c r="E12" i="10"/>
  <c r="BF15" i="9"/>
  <c r="L14" i="9"/>
  <c r="V19" i="9"/>
  <c r="Z17" i="9"/>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C46" i="5"/>
  <c r="C50" i="5" s="1"/>
  <c r="H50" i="5"/>
  <c r="L50" i="5"/>
  <c r="P50" i="5"/>
  <c r="Q48" i="5"/>
  <c r="I16" i="10"/>
  <c r="E13" i="10"/>
  <c r="S15" i="10"/>
  <c r="P20" i="10"/>
  <c r="L19" i="10"/>
  <c r="L20" i="10" s="1"/>
  <c r="L24" i="10"/>
  <c r="E11" i="24"/>
  <c r="J15" i="24"/>
  <c r="O15" i="24"/>
  <c r="T15" i="24"/>
  <c r="Y15" i="24"/>
  <c r="AC11" i="24"/>
  <c r="AH15" i="24"/>
  <c r="N15" i="24"/>
  <c r="W12" i="24"/>
  <c r="Q13" i="24"/>
  <c r="K14" i="24"/>
  <c r="E17" i="24"/>
  <c r="J25" i="24"/>
  <c r="Z24" i="25"/>
  <c r="R25" i="26"/>
  <c r="Q21" i="26"/>
  <c r="V25" i="26"/>
  <c r="Q22" i="26"/>
  <c r="E24" i="26"/>
  <c r="I10" i="20"/>
  <c r="J10" i="21"/>
  <c r="AJ19" i="9"/>
  <c r="AN17" i="9"/>
  <c r="AW19" i="9"/>
  <c r="BA19" i="9"/>
  <c r="AG18" i="9"/>
  <c r="E21" i="9"/>
  <c r="N25" i="9"/>
  <c r="R25" i="9"/>
  <c r="AA25" i="9"/>
  <c r="AE25" i="9"/>
  <c r="AR25" i="9"/>
  <c r="BE25" i="9"/>
  <c r="BI21" i="9"/>
  <c r="BB22" i="9"/>
  <c r="V25" i="9"/>
  <c r="AD25" i="9"/>
  <c r="AU23" i="9"/>
  <c r="AN24" i="9"/>
  <c r="C22" i="5"/>
  <c r="AE22" i="5"/>
  <c r="C36" i="5"/>
  <c r="H40" i="5"/>
  <c r="L40" i="5"/>
  <c r="P40" i="5"/>
  <c r="Q38" i="5"/>
  <c r="M50" i="5"/>
  <c r="Q46" i="5"/>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E14" i="26"/>
  <c r="R19" i="26"/>
  <c r="Q17" i="26"/>
  <c r="Q18" i="26"/>
  <c r="BB17" i="9"/>
  <c r="AU18" i="9"/>
  <c r="AU19" i="9" s="1"/>
  <c r="S21" i="9"/>
  <c r="X25" i="9"/>
  <c r="AB25" i="9"/>
  <c r="AF25" i="9"/>
  <c r="L22" i="9"/>
  <c r="E23" i="9"/>
  <c r="BI23" i="9"/>
  <c r="BB24" i="9"/>
  <c r="C17" i="5"/>
  <c r="C18" i="5" s="1"/>
  <c r="AE17" i="5"/>
  <c r="AE18" i="5" s="1"/>
  <c r="X17" i="5"/>
  <c r="X18" i="5" s="1"/>
  <c r="C28" i="5"/>
  <c r="AE28" i="5"/>
  <c r="X28" i="5"/>
  <c r="Q36" i="5"/>
  <c r="V40" i="5"/>
  <c r="F40" i="5"/>
  <c r="N40" i="5"/>
  <c r="J39" i="5"/>
  <c r="J42" i="5"/>
  <c r="J47" i="5"/>
  <c r="L14" i="10"/>
  <c r="E18" i="10"/>
  <c r="E23" i="10"/>
  <c r="S25" i="10"/>
  <c r="J10" i="12"/>
  <c r="N10" i="12"/>
  <c r="H15" i="24"/>
  <c r="M15" i="24"/>
  <c r="Q11" i="24"/>
  <c r="V15" i="24"/>
  <c r="AA15" i="24"/>
  <c r="AF15" i="24"/>
  <c r="K12" i="24"/>
  <c r="Z15" i="24"/>
  <c r="E13" i="24"/>
  <c r="AC13" i="24"/>
  <c r="Q21" i="24"/>
  <c r="R25" i="24"/>
  <c r="F25" i="26"/>
  <c r="E21" i="26"/>
  <c r="Q24" i="26"/>
  <c r="K111" i="13"/>
  <c r="F15" i="26"/>
  <c r="E11" i="26"/>
  <c r="F19" i="26"/>
  <c r="E17" i="26"/>
  <c r="C10" i="11"/>
  <c r="J22" i="13"/>
  <c r="H40" i="13" s="1"/>
  <c r="E18" i="24"/>
  <c r="T19" i="24"/>
  <c r="AC18" i="24"/>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Q18" i="25" s="1"/>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W15" i="24" s="1"/>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W18" i="25" s="1"/>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W19" i="24" s="1"/>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I18" i="25" s="1"/>
  <c r="AS18" i="25"/>
  <c r="BC18" i="25"/>
  <c r="E17" i="25"/>
  <c r="AC17" i="25"/>
  <c r="BA17" i="25"/>
  <c r="I24" i="25"/>
  <c r="N24" i="25"/>
  <c r="S24" i="25"/>
  <c r="AB24" i="25"/>
  <c r="AG24" i="25"/>
  <c r="AL24" i="25"/>
  <c r="AQ24" i="25"/>
  <c r="AZ24" i="25"/>
  <c r="BE24" i="25"/>
  <c r="Q21" i="25"/>
  <c r="AO21" i="25"/>
  <c r="K22" i="25"/>
  <c r="AI22" i="25"/>
  <c r="E23" i="25"/>
  <c r="E24" i="25" s="1"/>
  <c r="AC23" i="25"/>
  <c r="BA23" i="25"/>
  <c r="BG6" i="4"/>
  <c r="BU6" i="4" s="1"/>
  <c r="CI6" i="4" s="1"/>
  <c r="CW6" i="4" s="1"/>
  <c r="DK6" i="4" s="1"/>
  <c r="BN6" i="4"/>
  <c r="CB6" i="4" s="1"/>
  <c r="CP6" i="4" s="1"/>
  <c r="DD6" i="4" s="1"/>
  <c r="K41" i="3"/>
  <c r="AF41" i="3"/>
  <c r="K45" i="3"/>
  <c r="D51" i="3"/>
  <c r="AF51" i="3"/>
  <c r="F16" i="8"/>
  <c r="E11" i="8"/>
  <c r="E16" i="8" s="1"/>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Z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AZ40" i="4" s="1"/>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E15" i="9"/>
  <c r="G15" i="9"/>
  <c r="I15" i="9"/>
  <c r="K15" i="9"/>
  <c r="AA15" i="9"/>
  <c r="Z10" i="9"/>
  <c r="AC15" i="9"/>
  <c r="AE15" i="9"/>
  <c r="AI15" i="9"/>
  <c r="AK15" i="9"/>
  <c r="AM15" i="9"/>
  <c r="BC15" i="9"/>
  <c r="BB10" i="9"/>
  <c r="BE15" i="9"/>
  <c r="BG15" i="9"/>
  <c r="BI15" i="9"/>
  <c r="BK15" i="9"/>
  <c r="BM15" i="9"/>
  <c r="BO15" i="9"/>
  <c r="T15" i="9"/>
  <c r="AV15" i="9"/>
  <c r="N19" i="9"/>
  <c r="P19" i="9"/>
  <c r="R19" i="9"/>
  <c r="AP19" i="9"/>
  <c r="AR19" i="9"/>
  <c r="AT19" i="9"/>
  <c r="AA19" i="9"/>
  <c r="BC19" i="9"/>
  <c r="G25" i="9"/>
  <c r="I25" i="9"/>
  <c r="K25" i="9"/>
  <c r="M25" i="9"/>
  <c r="O25" i="9"/>
  <c r="Q25" i="9"/>
  <c r="S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AU24" i="25" s="1"/>
  <c r="R24" i="25"/>
  <c r="I34" i="13"/>
  <c r="J10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K15" i="24"/>
  <c r="L15" i="24"/>
  <c r="X15" i="24"/>
  <c r="Q19" i="24"/>
  <c r="F19" i="24"/>
  <c r="R19" i="24"/>
  <c r="AD19" i="24"/>
  <c r="L25" i="24"/>
  <c r="X25" i="24"/>
  <c r="AC14" i="25"/>
  <c r="F14" i="25"/>
  <c r="R14" i="25"/>
  <c r="AD14" i="25"/>
  <c r="AP14" i="25"/>
  <c r="BB14" i="25"/>
  <c r="K18" i="25"/>
  <c r="AU18" i="25"/>
  <c r="L18" i="25"/>
  <c r="X18" i="25"/>
  <c r="AJ18" i="25"/>
  <c r="AV18" i="25"/>
  <c r="H24" i="25"/>
  <c r="T24" i="25"/>
  <c r="AF24" i="25"/>
  <c r="AR24" i="25"/>
  <c r="BD24" i="25"/>
  <c r="F24" i="25"/>
  <c r="AD24" i="25"/>
  <c r="BB24" i="25"/>
  <c r="M10" i="20"/>
  <c r="F10" i="12"/>
  <c r="V10" i="12"/>
  <c r="G112" i="13"/>
  <c r="K110" i="13"/>
  <c r="J109" i="13"/>
  <c r="G47" i="13"/>
  <c r="K45" i="13"/>
  <c r="I44" i="13"/>
  <c r="L110" i="13"/>
  <c r="J47" i="13"/>
  <c r="H112" i="13"/>
  <c r="H45"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H106" i="13"/>
  <c r="K41" i="13"/>
  <c r="I40" i="13"/>
  <c r="H105" i="13"/>
  <c r="H107" i="13" s="1"/>
  <c r="K106" i="13"/>
  <c r="W25" i="24" l="1"/>
  <c r="C44" i="5"/>
  <c r="E19" i="26"/>
  <c r="E20" i="10"/>
  <c r="BB19" i="9"/>
  <c r="Q50" i="5"/>
  <c r="Z25" i="9"/>
  <c r="AG16" i="8"/>
  <c r="AO14" i="25"/>
  <c r="Z19" i="9"/>
  <c r="AG15" i="9"/>
  <c r="E19" i="9"/>
  <c r="E25" i="26"/>
  <c r="I109" i="13"/>
  <c r="I113" i="13" s="1"/>
  <c r="C41" i="3"/>
  <c r="Q40" i="5"/>
  <c r="G105" i="13"/>
  <c r="J44" i="13"/>
  <c r="G46" i="13"/>
  <c r="I112" i="13"/>
  <c r="G106" i="13"/>
  <c r="Z15" i="9"/>
  <c r="J41" i="13"/>
  <c r="Q14" i="25"/>
  <c r="AI14" i="25"/>
  <c r="AC19" i="24"/>
  <c r="L16" i="10"/>
  <c r="AN19" i="9"/>
  <c r="AU15" i="9"/>
  <c r="BG50" i="4"/>
  <c r="J105" i="13"/>
  <c r="K40" i="13"/>
  <c r="J106" i="13"/>
  <c r="G109" i="13"/>
  <c r="K44" i="13"/>
  <c r="L109" i="13"/>
  <c r="L113" i="13" s="1"/>
  <c r="H111" i="13"/>
  <c r="I106" i="13"/>
  <c r="F106" i="13" s="1"/>
  <c r="G41" i="13"/>
  <c r="I105" i="13"/>
  <c r="L106" i="13"/>
  <c r="L112" i="13"/>
  <c r="H47" i="13"/>
  <c r="J45" i="13"/>
  <c r="K109" i="13"/>
  <c r="J112" i="13"/>
  <c r="G45" i="13"/>
  <c r="I46" i="13"/>
  <c r="I48" i="13" s="1"/>
  <c r="K47" i="13"/>
  <c r="G110" i="13"/>
  <c r="G113" i="13" s="1"/>
  <c r="J111" i="13"/>
  <c r="K112" i="13"/>
  <c r="W24" i="25"/>
  <c r="H103" i="13"/>
  <c r="J40" i="5"/>
  <c r="L15" i="9"/>
  <c r="J40" i="4"/>
  <c r="J46" i="13"/>
  <c r="S26" i="10"/>
  <c r="J50" i="5"/>
  <c r="L25" i="9"/>
  <c r="C40" i="5"/>
  <c r="AG19" i="9"/>
  <c r="AG25" i="9"/>
  <c r="L105" i="13"/>
  <c r="L107" i="13" s="1"/>
  <c r="H44" i="13"/>
  <c r="I111" i="13"/>
  <c r="I47" i="13"/>
  <c r="J40" i="13"/>
  <c r="H41" i="13"/>
  <c r="G40" i="13"/>
  <c r="I41" i="13"/>
  <c r="I42" i="13" s="1"/>
  <c r="K105" i="13"/>
  <c r="K107" i="13" s="1"/>
  <c r="J110" i="13"/>
  <c r="J113" i="13" s="1"/>
  <c r="G111" i="13"/>
  <c r="H46" i="13"/>
  <c r="H110" i="13"/>
  <c r="G44" i="13"/>
  <c r="I45" i="13"/>
  <c r="K46" i="13"/>
  <c r="H109" i="13"/>
  <c r="I110" i="13"/>
  <c r="L111" i="13"/>
  <c r="F111" i="13" s="1"/>
  <c r="X40" i="4"/>
  <c r="K25" i="24"/>
  <c r="AN25" i="9"/>
  <c r="C40" i="4"/>
  <c r="Z26" i="8"/>
  <c r="S15" i="9"/>
  <c r="X50" i="4"/>
  <c r="J44" i="4"/>
  <c r="L19" i="9"/>
  <c r="Q19" i="26"/>
  <c r="E19" i="24"/>
  <c r="Q50" i="4"/>
  <c r="C44" i="4"/>
  <c r="L16" i="8"/>
  <c r="AO24" i="25"/>
  <c r="Q24" i="25"/>
  <c r="BA14" i="25"/>
  <c r="E14" i="25"/>
  <c r="BA24" i="25"/>
  <c r="AC24" i="25"/>
  <c r="AU25" i="9"/>
  <c r="AE40" i="4"/>
  <c r="BG40" i="4"/>
  <c r="X41" i="3"/>
  <c r="J41" i="3"/>
  <c r="K19" i="24"/>
  <c r="Q25" i="26"/>
  <c r="S26" i="8"/>
  <c r="L26" i="10"/>
  <c r="S16" i="10"/>
  <c r="BB15" i="9"/>
  <c r="S16" i="8"/>
  <c r="Q41" i="3"/>
  <c r="E16" i="10"/>
  <c r="K14" i="25"/>
  <c r="E25" i="24"/>
  <c r="K25" i="26"/>
  <c r="K19" i="26"/>
  <c r="K15" i="26"/>
  <c r="E15" i="26"/>
  <c r="J44" i="5"/>
  <c r="Q15" i="26"/>
  <c r="Q44" i="5"/>
  <c r="C50" i="4"/>
  <c r="X45" i="3"/>
  <c r="AG26" i="8"/>
  <c r="AE50" i="4"/>
  <c r="E26" i="8"/>
  <c r="J50" i="4"/>
  <c r="Q40" i="4"/>
  <c r="H48" i="13"/>
  <c r="I38" i="13"/>
  <c r="AI24" i="25"/>
  <c r="K24" i="25"/>
  <c r="AN15" i="9"/>
  <c r="AL40" i="4"/>
  <c r="AC18" i="25"/>
  <c r="AU14" i="25"/>
  <c r="Q25" i="24"/>
  <c r="Q15" i="24"/>
  <c r="BB25" i="9"/>
  <c r="E25" i="9"/>
  <c r="C51" i="3"/>
  <c r="Z20" i="8"/>
  <c r="AE51" i="3"/>
  <c r="E26" i="10"/>
  <c r="BG44" i="4"/>
  <c r="AS44" i="4"/>
  <c r="AE45" i="3"/>
  <c r="E18" i="25"/>
  <c r="W14" i="25"/>
  <c r="BI25" i="9"/>
  <c r="AC15" i="24"/>
  <c r="AS40" i="4"/>
  <c r="K48" i="13"/>
  <c r="E15" i="24"/>
  <c r="AL50" i="4"/>
  <c r="S19" i="9"/>
  <c r="F101" i="13"/>
  <c r="BA18" i="25"/>
  <c r="AC25" i="24"/>
  <c r="G42" i="13"/>
  <c r="G107" i="13"/>
  <c r="F105" i="13"/>
  <c r="G48" i="13"/>
  <c r="F44" i="13"/>
  <c r="H113" i="13"/>
  <c r="G38" i="13"/>
  <c r="F34" i="13"/>
  <c r="J38" i="13"/>
  <c r="J103" i="13"/>
  <c r="F36" i="13"/>
  <c r="G103" i="13"/>
  <c r="F98" i="13"/>
  <c r="K103" i="13"/>
  <c r="F100" i="13"/>
  <c r="F102" i="13"/>
  <c r="H42" i="13"/>
  <c r="K38" i="13"/>
  <c r="L103" i="13"/>
  <c r="H38" i="13"/>
  <c r="F99" i="13"/>
  <c r="F35" i="13"/>
  <c r="F37" i="13"/>
  <c r="I103" i="13"/>
  <c r="J42" i="13" l="1"/>
  <c r="F110" i="13"/>
  <c r="F47" i="13"/>
  <c r="J48" i="13"/>
  <c r="F40" i="13"/>
  <c r="F112" i="13"/>
  <c r="J107" i="13"/>
  <c r="F46" i="13"/>
  <c r="K113" i="13"/>
  <c r="I107" i="13"/>
  <c r="K42" i="13"/>
  <c r="F41" i="13"/>
  <c r="F42" i="13" s="1"/>
  <c r="F45" i="13"/>
  <c r="F48" i="13" s="1"/>
  <c r="F109" i="13"/>
  <c r="F103" i="13"/>
  <c r="F38" i="13"/>
  <c r="F107" i="13"/>
  <c r="F113" i="13" l="1"/>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<sst xmlns="http://schemas.openxmlformats.org/spreadsheetml/2006/main" count="2483" uniqueCount="533">
  <si>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</si>
  <si>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</si>
  <si>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</si>
  <si>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</si>
  <si>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</si>
  <si>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</si>
  <si>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</si>
  <si>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</si>
  <si>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</si>
  <si>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</si>
  <si>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</si>
  <si>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</si>
  <si>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</si>
  <si>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</si>
  <si>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</si>
  <si>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</si>
  <si>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</si>
  <si>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</si>
  <si>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</si>
  <si>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</si>
  <si>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</si>
  <si>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</si>
  <si>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</si>
  <si>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</si>
  <si>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</si>
  <si>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</si>
  <si>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</si>
  <si>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</si>
  <si>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</si>
  <si>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</si>
  <si>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</si>
  <si>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</si>
  <si>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</si>
  <si>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</si>
  <si>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</si>
  <si>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</si>
  <si>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</si>
  <si>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</si>
  <si>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</si>
  <si>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</si>
  <si>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</si>
  <si>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</si>
  <si>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</si>
  <si>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</si>
  <si>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</si>
  <si>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</si>
  <si>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</si>
  <si>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</si>
  <si>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</si>
  <si>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</si>
  <si>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</si>
  <si>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</si>
  <si>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</si>
  <si>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</si>
  <si>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</si>
  <si>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</si>
  <si>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</si>
  <si>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</si>
  <si>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</si>
  <si>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</si>
  <si>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</si>
  <si>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</si>
  <si>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</si>
  <si>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</si>
  <si>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</si>
  <si>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</si>
  <si>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</si>
  <si>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</si>
  <si>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</si>
  <si>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</si>
  <si>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</si>
  <si>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</si>
  <si>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</si>
  <si>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</si>
  <si>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</si>
  <si>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</si>
  <si>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</si>
  <si>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</si>
  <si>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</si>
  <si>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</si>
  <si>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</si>
  <si>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</si>
  <si>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</si>
  <si>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</si>
  <si>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</si>
  <si>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</si>
  <si>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</si>
  <si>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</si>
  <si>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</si>
  <si>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</si>
  <si>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</si>
  <si>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</si>
  <si>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</si>
  <si>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</si>
  <si>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</si>
  <si>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</si>
  <si>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</si>
  <si>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</si>
  <si>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</si>
  <si>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</si>
  <si>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</si>
  <si>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</si>
  <si>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</si>
  <si>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</si>
  <si>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</si>
  <si>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</si>
  <si>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</si>
  <si>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</si>
  <si>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</si>
  <si>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</si>
  <si>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</si>
  <si>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</si>
  <si>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</si>
  <si>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</si>
  <si>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</si>
  <si>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</si>
  <si>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</si>
  <si>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</si>
  <si>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</si>
  <si>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</si>
  <si>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</si>
  <si>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</si>
  <si>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</si>
  <si>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</si>
  <si>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</si>
  <si>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</si>
  <si>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</si>
  <si>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</si>
  <si>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</si>
  <si>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</si>
  <si>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</si>
  <si>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</si>
  <si>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</si>
  <si>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</si>
  <si>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</si>
  <si>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</si>
  <si>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</si>
  <si>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</si>
  <si>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</si>
  <si>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</si>
  <si>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</si>
  <si>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</si>
  <si>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</si>
  <si>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</si>
  <si>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</si>
  <si>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</si>
  <si>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</si>
  <si>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</si>
  <si>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</si>
  <si>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</si>
  <si>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</si>
  <si>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</si>
  <si>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</si>
  <si>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</si>
  <si>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</si>
  <si>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</si>
  <si>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</si>
  <si>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</si>
  <si>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</si>
  <si>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</si>
  <si>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</si>
  <si>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</si>
  <si>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</si>
  <si>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</si>
  <si>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</si>
  <si>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</si>
  <si>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</si>
  <si>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</si>
  <si>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</si>
  <si>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</si>
  <si>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</si>
  <si>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</si>
  <si>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</si>
  <si>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</si>
  <si>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</si>
  <si>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</si>
  <si>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</si>
  <si>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</si>
  <si>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</si>
  <si>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</si>
  <si>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</si>
  <si>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</si>
  <si>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</si>
  <si>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</si>
  <si>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</si>
  <si>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</si>
  <si>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</si>
  <si>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</si>
  <si>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</si>
  <si>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</si>
  <si>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</si>
  <si>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</si>
  <si>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</si>
  <si>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</si>
  <si>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</si>
  <si>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</si>
  <si>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</si>
  <si>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</si>
  <si>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</si>
  <si>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</si>
  <si>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</si>
  <si>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</si>
  <si>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</si>
  <si>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</si>
  <si>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</si>
  <si>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</si>
  <si>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</si>
  <si>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</si>
  <si>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</si>
  <si>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</si>
  <si>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</si>
  <si>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</si>
  <si>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</si>
  <si>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</si>
  <si>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</si>
  <si>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</si>
  <si>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</si>
  <si>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</si>
  <si>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</si>
  <si>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</si>
  <si>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</si>
  <si>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</si>
  <si>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</si>
  <si>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</si>
  <si>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</si>
  <si>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</si>
  <si>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</si>
  <si>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</si>
  <si>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</si>
  <si>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</si>
  <si>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</si>
  <si>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</si>
  <si>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</si>
  <si>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</si>
  <si>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</si>
  <si>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</si>
  <si>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</si>
  <si>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</si>
  <si>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</si>
  <si>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</si>
  <si>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</si>
  <si>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</si>
  <si>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</si>
  <si>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</si>
  <si>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</si>
  <si>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</si>
  <si>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</si>
  <si>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</si>
  <si>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</si>
  <si>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</si>
  <si>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</si>
  <si>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</si>
  <si>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</si>
  <si>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</si>
  <si>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</si>
  <si>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</si>
  <si>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</si>
  <si>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</si>
  <si>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</si>
  <si>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</si>
  <si>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</si>
  <si>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</si>
  <si>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</si>
  <si>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</si>
  <si>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</si>
  <si>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</si>
  <si>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</si>
  <si>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</si>
  <si>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</si>
  <si>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</si>
  <si>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</si>
  <si>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</si>
  <si>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</si>
  <si>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</si>
  <si>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</si>
  <si>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</si>
  <si>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</si>
  <si>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</si>
  <si>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</si>
  <si>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</si>
  <si>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</si>
  <si>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</si>
  <si>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</si>
  <si>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</si>
  <si>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</si>
  <si>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</si>
  <si>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</si>
  <si>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</si>
  <si>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</si>
  <si>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</si>
  <si>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</si>
  <si>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</si>
  <si>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</si>
  <si>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</si>
  <si>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</si>
  <si>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</si>
  <si>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</si>
  <si>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</si>
  <si>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</si>
  <si>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</si>
  <si>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</si>
  <si>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</si>
  <si>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</si>
  <si>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</si>
  <si>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</si>
  <si>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</si>
  <si>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</si>
  <si>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</si>
  <si>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</si>
  <si>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</si>
  <si>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</si>
  <si>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</si>
  <si>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</si>
  <si>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</si>
  <si>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</si>
  <si>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</si>
  <si>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</si>
  <si>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</si>
  <si>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</si>
  <si>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</si>
  <si>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</si>
  <si>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</si>
  <si>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</si>
  <si>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</si>
  <si>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</si>
  <si>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</si>
  <si>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</si>
  <si>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</si>
  <si>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</si>
  <si>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</si>
  <si>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</si>
  <si>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</si>
  <si>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</si>
  <si>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</si>
  <si>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</si>
  <si>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</si>
  <si>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</si>
  <si>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</si>
  <si>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</si>
  <si>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</si>
  <si>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</si>
  <si>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</si>
  <si>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</si>
  <si>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</si>
  <si>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</si>
  <si>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</si>
  <si>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</si>
  <si>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</si>
  <si>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</si>
  <si>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</si>
  <si>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</si>
  <si>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</si>
  <si>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</si>
  <si>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</si>
  <si>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</si>
  <si>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</si>
  <si>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</si>
  <si>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</si>
  <si>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</si>
  <si>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</si>
  <si>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</si>
  <si>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</si>
  <si>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</si>
  <si>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</si>
  <si>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</si>
  <si>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</si>
  <si>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</si>
  <si>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</si>
  <si>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</si>
  <si>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</si>
  <si>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</si>
  <si>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</si>
  <si>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</si>
  <si>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</si>
  <si>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</si>
  <si>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</si>
  <si>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</si>
  <si>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</si>
  <si>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</si>
  <si>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</si>
  <si>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</si>
  <si>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</si>
  <si>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</si>
  <si>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</si>
  <si>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</si>
  <si>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</si>
  <si>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</si>
  <si>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</si>
  <si>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</si>
  <si>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</si>
  <si>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</si>
  <si>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</si>
  <si>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</si>
  <si>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</si>
  <si>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</si>
  <si>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</si>
  <si>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</si>
  <si>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</si>
  <si>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</si>
  <si>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</si>
  <si>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</si>
  <si>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</si>
  <si>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</si>
  <si>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</si>
  <si>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</si>
  <si>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</si>
  <si>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</si>
  <si>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</si>
  <si>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</si>
  <si>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</si>
  <si>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</si>
  <si>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</si>
  <si>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</si>
  <si>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</si>
  <si>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</si>
  <si>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</si>
  <si>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</si>
  <si>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</si>
  <si>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</si>
  <si>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</si>
  <si>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</si>
  <si>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</si>
  <si>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</si>
  <si>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</si>
  <si>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</si>
  <si>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</si>
  <si>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</si>
  <si>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</si>
  <si>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</si>
  <si>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</si>
  <si>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</si>
  <si>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</si>
  <si>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</si>
  <si>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</si>
  <si>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</si>
  <si>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</si>
  <si>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</si>
  <si>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</si>
  <si>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</si>
  <si>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</si>
  <si>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</si>
  <si>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</si>
  <si>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</si>
  <si>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</si>
  <si>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</si>
  <si>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</si>
  <si>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</si>
  <si>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</si>
  <si>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</si>
  <si>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</si>
  <si>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</si>
  <si>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</si>
  <si>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</si>
  <si>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</si>
  <si>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</si>
  <si>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</si>
  <si>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</si>
  <si>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</si>
  <si>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</si>
  <si>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</si>
  <si>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</si>
  <si>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</si>
  <si>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</si>
  <si>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</si>
  <si>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</si>
  <si>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</si>
  <si>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</si>
  <si>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</si>
  <si>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</si>
  <si>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</si>
  <si>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</si>
  <si>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</si>
  <si>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</si>
  <si>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</si>
  <si>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</si>
  <si>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</si>
  <si>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</si>
  <si>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</si>
  <si>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</si>
  <si>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</si>
  <si>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</si>
  <si>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</si>
  <si>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</si>
  <si>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</si>
  <si>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</si>
  <si>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</si>
  <si>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</si>
  <si>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</si>
  <si>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</si>
  <si>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</si>
  <si>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</si>
  <si>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</si>
  <si>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</si>
  <si>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</si>
  <si>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</si>
  <si>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</si>
  <si>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</si>
  <si>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</si>
  <si>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</si>
  <si>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</si>
  <si>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</si>
  <si>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</si>
  <si>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</si>
  <si>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</si>
  <si>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</si>
  <si>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</si>
  <si>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</si>
  <si>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</si>
  <si>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</si>
  <si>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</si>
  <si>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</si>
  <si>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</si>
  <si>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</si>
  <si>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</si>
  <si>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</si>
  <si>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</si>
  <si>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</si>
  <si>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</si>
  <si>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</si>
  <si>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</si>
  <si>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</si>
  <si>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</si>
  <si>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</si>
  <si>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</si>
  <si>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</si>
  <si>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</si>
  <si>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</si>
  <si>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</si>
  <si>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</si>
  <si>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</si>
  <si>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</si>
  <si>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כרמלה כהן</t>
  </si>
  <si>
    <t>03-7653182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</si>
</sst>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7" fillId="3" borderId="5" xfId="7" applyFont="1" applyFill="1" applyBorder="1" applyAlignment="1">
      <alignment horizontal="center" vertical="top" wrapText="1"/>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9" fillId="4" borderId="67" xfId="7" applyFont="1" applyFill="1" applyBorder="1" applyAlignment="1">
      <alignment horizontal="right"/>
    </xf>
    <xf numFmtId="0" fontId="9" fillId="4" borderId="81"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14" fillId="4" borderId="8" xfId="7" applyFont="1" applyFill="1" applyBorder="1" applyAlignment="1">
      <alignment horizontal="right"/>
    </xf>
    <xf numFmtId="0" fontId="14" fillId="4" borderId="54"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2019</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43</v>
      </c>
      <c r="E11" s="136"/>
      <c r="F11" s="136"/>
      <c r="G11" s="136"/>
      <c r="H11" s="136"/>
      <c r="I11" s="136"/>
      <c r="J11" s="137"/>
      <c r="K11" s="135"/>
      <c r="L11" s="136"/>
      <c r="M11" s="136"/>
      <c r="N11" s="136"/>
      <c r="O11" s="136"/>
      <c r="P11" s="136"/>
      <c r="Q11" s="138"/>
    </row>
    <row r="12" spans="2:17" ht="26.4" x14ac:dyDescent="0.25">
      <c r="B12" s="57" t="s">
        <v>159</v>
      </c>
      <c r="C12" s="58" t="s">
        <v>160</v>
      </c>
      <c r="D12" s="135">
        <v>731</v>
      </c>
      <c r="E12" s="136"/>
      <c r="F12" s="136"/>
      <c r="G12" s="136"/>
      <c r="H12" s="136"/>
      <c r="I12" s="139"/>
      <c r="J12" s="140"/>
      <c r="K12" s="135"/>
      <c r="L12" s="136"/>
      <c r="M12" s="136"/>
      <c r="N12" s="136"/>
      <c r="O12" s="136"/>
      <c r="P12" s="136"/>
      <c r="Q12" s="138"/>
    </row>
    <row r="13" spans="2:17" ht="26.4" x14ac:dyDescent="0.25">
      <c r="B13" s="59" t="s">
        <v>161</v>
      </c>
      <c r="C13" s="58" t="s">
        <v>162</v>
      </c>
      <c r="D13" s="135">
        <v>84</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631</v>
      </c>
      <c r="E14" s="142">
        <v>91</v>
      </c>
      <c r="F14" s="142">
        <v>398</v>
      </c>
      <c r="G14" s="142">
        <v>46</v>
      </c>
      <c r="H14" s="142">
        <v>19</v>
      </c>
      <c r="I14" s="143">
        <v>24</v>
      </c>
      <c r="J14" s="144">
        <v>53</v>
      </c>
      <c r="K14" s="141">
        <f>SUM(L14:Q14)</f>
        <v>0</v>
      </c>
      <c r="L14" s="142"/>
      <c r="M14" s="142"/>
      <c r="N14" s="142"/>
      <c r="O14" s="142"/>
      <c r="P14" s="143"/>
      <c r="Q14" s="145"/>
    </row>
    <row r="15" spans="2:17" ht="39.6" x14ac:dyDescent="0.25">
      <c r="B15" s="59" t="s">
        <v>165</v>
      </c>
      <c r="C15" s="58" t="s">
        <v>166</v>
      </c>
      <c r="D15" s="141">
        <f>IF(D11+D12-D14-D13=0,"",D11+D12-D14-D13)</f>
        <v>59</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2019</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2019</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2019</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81</v>
      </c>
      <c r="E11" s="136"/>
      <c r="F11" s="136"/>
      <c r="G11" s="136"/>
      <c r="H11" s="146"/>
      <c r="I11" s="139"/>
      <c r="J11" s="136"/>
      <c r="K11" s="135">
        <v>26</v>
      </c>
      <c r="L11" s="136"/>
      <c r="M11" s="136"/>
      <c r="N11" s="136"/>
      <c r="O11" s="136"/>
      <c r="P11" s="139"/>
      <c r="Q11" s="138"/>
      <c r="R11" s="135">
        <v>1</v>
      </c>
      <c r="S11" s="136"/>
      <c r="T11" s="136"/>
      <c r="U11" s="136"/>
      <c r="V11" s="136"/>
      <c r="W11" s="139"/>
      <c r="X11" s="138"/>
    </row>
    <row r="12" spans="2:24" ht="26.4" x14ac:dyDescent="0.25">
      <c r="B12" s="57" t="s">
        <v>159</v>
      </c>
      <c r="C12" s="58" t="s">
        <v>160</v>
      </c>
      <c r="D12" s="135">
        <v>1508</v>
      </c>
      <c r="E12" s="136"/>
      <c r="F12" s="136"/>
      <c r="G12" s="136"/>
      <c r="H12" s="136"/>
      <c r="I12" s="139"/>
      <c r="J12" s="136"/>
      <c r="K12" s="135">
        <v>608</v>
      </c>
      <c r="L12" s="136"/>
      <c r="M12" s="136"/>
      <c r="N12" s="136"/>
      <c r="O12" s="136"/>
      <c r="P12" s="139"/>
      <c r="Q12" s="138"/>
      <c r="R12" s="135">
        <v>15</v>
      </c>
      <c r="S12" s="136"/>
      <c r="T12" s="136"/>
      <c r="U12" s="136"/>
      <c r="V12" s="136"/>
      <c r="W12" s="139"/>
      <c r="X12" s="138"/>
    </row>
    <row r="13" spans="2:24" ht="26.4" x14ac:dyDescent="0.25">
      <c r="B13" s="59" t="s">
        <v>161</v>
      </c>
      <c r="C13" s="58" t="s">
        <v>162</v>
      </c>
      <c r="D13" s="135">
        <v>168</v>
      </c>
      <c r="E13" s="136"/>
      <c r="F13" s="136"/>
      <c r="G13" s="136"/>
      <c r="H13" s="136"/>
      <c r="I13" s="139"/>
      <c r="J13" s="136"/>
      <c r="K13" s="135">
        <v>121</v>
      </c>
      <c r="L13" s="136"/>
      <c r="M13" s="136"/>
      <c r="N13" s="136"/>
      <c r="O13" s="136"/>
      <c r="P13" s="139"/>
      <c r="Q13" s="138"/>
      <c r="R13" s="135">
        <v>2</v>
      </c>
      <c r="S13" s="136"/>
      <c r="T13" s="136"/>
      <c r="U13" s="136"/>
      <c r="V13" s="136"/>
      <c r="W13" s="139"/>
      <c r="X13" s="138"/>
    </row>
    <row r="14" spans="2:24" ht="39.6" x14ac:dyDescent="0.25">
      <c r="B14" s="57" t="s">
        <v>163</v>
      </c>
      <c r="C14" s="58" t="s">
        <v>164</v>
      </c>
      <c r="D14" s="141">
        <f>SUM(E14:J14)</f>
        <v>1355</v>
      </c>
      <c r="E14" s="142">
        <v>2</v>
      </c>
      <c r="F14" s="142">
        <v>1186</v>
      </c>
      <c r="G14" s="142">
        <v>155</v>
      </c>
      <c r="H14" s="142">
        <v>8</v>
      </c>
      <c r="I14" s="143">
        <v>2</v>
      </c>
      <c r="J14" s="145">
        <v>2</v>
      </c>
      <c r="K14" s="141">
        <f>SUM(L14:Q14)</f>
        <v>454</v>
      </c>
      <c r="L14" s="142">
        <v>335</v>
      </c>
      <c r="M14" s="142">
        <v>74</v>
      </c>
      <c r="N14" s="142">
        <v>13</v>
      </c>
      <c r="O14" s="142">
        <v>4</v>
      </c>
      <c r="P14" s="143">
        <v>9</v>
      </c>
      <c r="Q14" s="145">
        <v>19</v>
      </c>
      <c r="R14" s="141">
        <f>SUM(S14:X14)</f>
        <v>14</v>
      </c>
      <c r="S14" s="142">
        <v>1</v>
      </c>
      <c r="T14" s="142">
        <v>9</v>
      </c>
      <c r="U14" s="142">
        <v>4</v>
      </c>
      <c r="V14" s="142">
        <v>0</v>
      </c>
      <c r="W14" s="143">
        <v>0</v>
      </c>
      <c r="X14" s="145">
        <v>0</v>
      </c>
    </row>
    <row r="15" spans="2:24" ht="39.6" x14ac:dyDescent="0.25">
      <c r="B15" s="59" t="s">
        <v>165</v>
      </c>
      <c r="C15" s="58" t="s">
        <v>166</v>
      </c>
      <c r="D15" s="141">
        <f>IF(D11+D12-D14-D13=0,"",D11+D12-D14-D13)</f>
        <v>66</v>
      </c>
      <c r="E15" s="136"/>
      <c r="F15" s="136"/>
      <c r="G15" s="136"/>
      <c r="H15" s="136"/>
      <c r="I15" s="139"/>
      <c r="J15" s="136"/>
      <c r="K15" s="141">
        <f>IF(K11+K12-K14-K13=0,"",K11+K12-K14-K13)</f>
        <v>59</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2019</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2019</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2019</v>
      </c>
    </row>
    <row r="4" spans="1:38" x14ac:dyDescent="0.25">
      <c r="B4" s="172" t="s">
        <v>425</v>
      </c>
    </row>
    <row r="5" spans="1:38" ht="13.8" thickBot="1" x14ac:dyDescent="0.3"/>
    <row r="6" spans="1:38" x14ac:dyDescent="0.25">
      <c r="B6" s="377" t="s">
        <v>179</v>
      </c>
      <c r="C6" s="400"/>
      <c r="D6" s="401"/>
      <c r="E6" s="380" t="s">
        <v>26</v>
      </c>
      <c r="F6" s="381"/>
      <c r="G6" s="381"/>
      <c r="H6" s="381"/>
      <c r="I6" s="381"/>
      <c r="J6" s="382"/>
      <c r="K6" s="386" t="s">
        <v>27</v>
      </c>
      <c r="L6" s="387"/>
      <c r="M6" s="388"/>
      <c r="N6" s="388"/>
      <c r="O6" s="388"/>
      <c r="P6" s="388"/>
      <c r="Q6" s="388"/>
      <c r="R6" s="388"/>
      <c r="S6" s="388"/>
      <c r="T6" s="388"/>
      <c r="U6" s="388"/>
      <c r="V6" s="389"/>
      <c r="W6" s="390" t="s">
        <v>529</v>
      </c>
      <c r="X6" s="391"/>
      <c r="Y6" s="391"/>
      <c r="Z6" s="391"/>
      <c r="AA6" s="391"/>
      <c r="AB6" s="391"/>
      <c r="AC6" s="391"/>
      <c r="AD6" s="391"/>
      <c r="AE6" s="391"/>
      <c r="AF6" s="391"/>
      <c r="AG6" s="391"/>
      <c r="AH6" s="392"/>
    </row>
    <row r="7" spans="1:38" ht="12.75" customHeight="1" x14ac:dyDescent="0.25">
      <c r="A7" s="38"/>
      <c r="B7" s="378"/>
      <c r="C7" s="402"/>
      <c r="D7" s="403"/>
      <c r="E7" s="383"/>
      <c r="F7" s="384"/>
      <c r="G7" s="384"/>
      <c r="H7" s="384"/>
      <c r="I7" s="384"/>
      <c r="J7" s="385"/>
      <c r="K7" s="393" t="s">
        <v>180</v>
      </c>
      <c r="L7" s="394"/>
      <c r="M7" s="395"/>
      <c r="N7" s="395"/>
      <c r="O7" s="395"/>
      <c r="P7" s="395"/>
      <c r="Q7" s="395" t="s">
        <v>181</v>
      </c>
      <c r="R7" s="395"/>
      <c r="S7" s="395"/>
      <c r="T7" s="395"/>
      <c r="U7" s="395"/>
      <c r="V7" s="396"/>
      <c r="W7" s="393" t="s">
        <v>30</v>
      </c>
      <c r="X7" s="394"/>
      <c r="Y7" s="395"/>
      <c r="Z7" s="395"/>
      <c r="AA7" s="395"/>
      <c r="AB7" s="395"/>
      <c r="AC7" s="395" t="s">
        <v>31</v>
      </c>
      <c r="AD7" s="395"/>
      <c r="AE7" s="395"/>
      <c r="AF7" s="395"/>
      <c r="AG7" s="395"/>
      <c r="AH7" s="396"/>
      <c r="AI7" s="263"/>
      <c r="AJ7" s="263"/>
      <c r="AK7" s="263"/>
      <c r="AL7" s="263"/>
    </row>
    <row r="8" spans="1:38" ht="25.5" customHeight="1" x14ac:dyDescent="0.25">
      <c r="A8" s="38"/>
      <c r="B8" s="378"/>
      <c r="C8" s="402"/>
      <c r="D8" s="403"/>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9"/>
      <c r="C9" s="404"/>
      <c r="D9" s="405"/>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406"/>
      <c r="C26" s="406"/>
      <c r="D26" s="406"/>
      <c r="E26" s="247"/>
      <c r="F26" s="247"/>
      <c r="G26" s="247"/>
      <c r="H26" s="247"/>
      <c r="I26" s="247"/>
      <c r="J26" s="247"/>
    </row>
    <row r="27" spans="1:38" x14ac:dyDescent="0.25">
      <c r="B27" s="331" t="s">
        <v>527</v>
      </c>
      <c r="C27" s="330"/>
      <c r="H27" s="261"/>
      <c r="I27" s="261"/>
      <c r="J27" s="261"/>
    </row>
    <row r="28" spans="1:38" x14ac:dyDescent="0.25">
      <c r="A28" s="246"/>
      <c r="B28" s="406"/>
      <c r="C28" s="406"/>
      <c r="D28" s="406"/>
      <c r="E28" s="247"/>
      <c r="F28" s="247"/>
      <c r="G28" s="247"/>
      <c r="H28" s="247"/>
      <c r="I28" s="247"/>
      <c r="J28" s="247"/>
    </row>
    <row r="29" spans="1:38" x14ac:dyDescent="0.25">
      <c r="A29" s="261"/>
      <c r="B29" s="406"/>
      <c r="C29" s="408"/>
      <c r="D29" s="408"/>
      <c r="E29" s="271"/>
      <c r="F29" s="271"/>
      <c r="G29" s="271"/>
      <c r="H29" s="271"/>
      <c r="I29" s="271"/>
      <c r="J29" s="271"/>
    </row>
    <row r="30" spans="1:38" x14ac:dyDescent="0.25">
      <c r="A30" s="261"/>
      <c r="B30" s="406"/>
      <c r="C30" s="406"/>
      <c r="D30" s="406"/>
      <c r="E30" s="247"/>
      <c r="F30" s="247"/>
      <c r="G30" s="247"/>
      <c r="H30" s="247"/>
      <c r="I30" s="247"/>
      <c r="J30" s="247"/>
    </row>
    <row r="31" spans="1:38" x14ac:dyDescent="0.25">
      <c r="A31" s="261"/>
      <c r="B31" s="406"/>
      <c r="C31" s="406"/>
      <c r="D31" s="406"/>
      <c r="E31" s="247"/>
      <c r="F31" s="247"/>
      <c r="G31" s="247"/>
      <c r="H31" s="247"/>
      <c r="I31" s="247"/>
      <c r="J31" s="247"/>
    </row>
    <row r="32" spans="1:38" x14ac:dyDescent="0.25">
      <c r="A32" s="262"/>
      <c r="B32" s="406"/>
      <c r="C32" s="406"/>
      <c r="D32" s="406"/>
      <c r="E32" s="247"/>
      <c r="F32" s="247"/>
      <c r="G32" s="247"/>
      <c r="H32" s="247"/>
      <c r="I32" s="247"/>
      <c r="J32" s="247"/>
    </row>
    <row r="33" spans="1:10" x14ac:dyDescent="0.25">
      <c r="A33" s="261"/>
      <c r="B33" s="406"/>
      <c r="C33" s="406"/>
      <c r="D33" s="406"/>
      <c r="E33" s="247"/>
      <c r="F33" s="247"/>
      <c r="G33" s="247"/>
      <c r="H33" s="247"/>
      <c r="I33" s="247"/>
      <c r="J33" s="247"/>
    </row>
    <row r="34" spans="1:10" x14ac:dyDescent="0.25">
      <c r="A34" s="261"/>
      <c r="B34" s="406"/>
      <c r="C34" s="406"/>
      <c r="D34" s="406"/>
      <c r="E34" s="247"/>
      <c r="F34" s="247"/>
      <c r="G34" s="247"/>
      <c r="H34" s="247"/>
      <c r="I34" s="247"/>
      <c r="J34" s="247"/>
    </row>
    <row r="35" spans="1:10" x14ac:dyDescent="0.25">
      <c r="A35" s="262"/>
      <c r="B35" s="406"/>
      <c r="C35" s="406"/>
      <c r="D35" s="406"/>
      <c r="E35" s="247"/>
      <c r="F35" s="247"/>
      <c r="G35" s="247"/>
      <c r="H35" s="247"/>
      <c r="I35" s="247"/>
      <c r="J35" s="247"/>
    </row>
    <row r="36" spans="1:10" x14ac:dyDescent="0.25">
      <c r="A36" s="261"/>
      <c r="B36" s="406"/>
      <c r="C36" s="406"/>
      <c r="D36" s="406"/>
      <c r="E36" s="247"/>
      <c r="F36" s="247"/>
      <c r="G36" s="247"/>
      <c r="H36" s="247"/>
      <c r="I36" s="247"/>
      <c r="J36" s="247"/>
    </row>
    <row r="37" spans="1:10" x14ac:dyDescent="0.25">
      <c r="A37" s="261"/>
      <c r="B37" s="406"/>
      <c r="C37" s="406"/>
      <c r="D37" s="406"/>
      <c r="E37" s="247"/>
      <c r="F37" s="247"/>
      <c r="G37" s="247"/>
      <c r="H37" s="247"/>
      <c r="I37" s="247"/>
      <c r="J37" s="247"/>
    </row>
    <row r="38" spans="1:10" x14ac:dyDescent="0.25">
      <c r="A38" s="261"/>
      <c r="B38" s="406"/>
      <c r="C38" s="406"/>
      <c r="D38" s="406"/>
      <c r="E38" s="247"/>
      <c r="F38" s="247"/>
      <c r="G38" s="247"/>
      <c r="H38" s="247"/>
      <c r="I38" s="247"/>
      <c r="J38" s="247"/>
    </row>
    <row r="39" spans="1:10" x14ac:dyDescent="0.25">
      <c r="A39" s="261"/>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2019</v>
      </c>
      <c r="F3" s="110">
        <f>E3-1</f>
        <v>-1</v>
      </c>
    </row>
    <row r="4" spans="1:68" x14ac:dyDescent="0.25">
      <c r="B4" s="172" t="s">
        <v>425</v>
      </c>
    </row>
    <row r="5" spans="1:68" ht="13.8" thickBot="1" x14ac:dyDescent="0.3"/>
    <row r="6" spans="1:68" x14ac:dyDescent="0.25">
      <c r="A6" s="253"/>
      <c r="B6" s="413" t="s">
        <v>179</v>
      </c>
      <c r="C6" s="400"/>
      <c r="D6" s="401"/>
      <c r="E6" s="410" t="s">
        <v>87</v>
      </c>
      <c r="F6" s="411"/>
      <c r="G6" s="411"/>
      <c r="H6" s="411"/>
      <c r="I6" s="411"/>
      <c r="J6" s="412"/>
      <c r="K6" s="410" t="s">
        <v>88</v>
      </c>
      <c r="L6" s="411"/>
      <c r="M6" s="411"/>
      <c r="N6" s="411"/>
      <c r="O6" s="411"/>
      <c r="P6" s="412"/>
      <c r="Q6" s="410" t="s">
        <v>89</v>
      </c>
      <c r="R6" s="411"/>
      <c r="S6" s="411"/>
      <c r="T6" s="411"/>
      <c r="U6" s="411"/>
      <c r="V6" s="412"/>
      <c r="W6" s="410" t="s">
        <v>90</v>
      </c>
      <c r="X6" s="411"/>
      <c r="Y6" s="411"/>
      <c r="Z6" s="411"/>
      <c r="AA6" s="411"/>
      <c r="AB6" s="412"/>
      <c r="AC6" s="410" t="s">
        <v>91</v>
      </c>
      <c r="AD6" s="411"/>
      <c r="AE6" s="411"/>
      <c r="AF6" s="411"/>
      <c r="AG6" s="411"/>
      <c r="AH6" s="412"/>
      <c r="AI6" s="410" t="s">
        <v>92</v>
      </c>
      <c r="AJ6" s="411"/>
      <c r="AK6" s="411"/>
      <c r="AL6" s="411"/>
      <c r="AM6" s="411"/>
      <c r="AN6" s="412"/>
      <c r="AO6" s="410" t="s">
        <v>93</v>
      </c>
      <c r="AP6" s="411"/>
      <c r="AQ6" s="411"/>
      <c r="AR6" s="411"/>
      <c r="AS6" s="411"/>
      <c r="AT6" s="412"/>
      <c r="AU6" s="410" t="s">
        <v>94</v>
      </c>
      <c r="AV6" s="411"/>
      <c r="AW6" s="411"/>
      <c r="AX6" s="411"/>
      <c r="AY6" s="411"/>
      <c r="AZ6" s="412"/>
      <c r="BA6" s="410" t="s">
        <v>95</v>
      </c>
      <c r="BB6" s="411"/>
      <c r="BC6" s="411"/>
      <c r="BD6" s="411"/>
      <c r="BE6" s="411"/>
      <c r="BF6" s="412"/>
      <c r="BG6" s="263"/>
      <c r="BH6" s="263"/>
      <c r="BI6" s="263"/>
      <c r="BJ6" s="263"/>
      <c r="BK6" s="263"/>
    </row>
    <row r="7" spans="1:68" ht="25.5" customHeight="1" x14ac:dyDescent="0.25">
      <c r="A7" s="254"/>
      <c r="B7" s="414"/>
      <c r="C7" s="402"/>
      <c r="D7" s="403"/>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5"/>
      <c r="C8" s="404"/>
      <c r="D8" s="405"/>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406"/>
      <c r="C25" s="406"/>
      <c r="D25" s="406"/>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406"/>
      <c r="C27" s="406"/>
      <c r="D27" s="406"/>
      <c r="E27" s="247"/>
      <c r="F27" s="247"/>
      <c r="G27" s="247"/>
      <c r="H27" s="247"/>
      <c r="I27" s="247"/>
      <c r="J27" s="247"/>
    </row>
    <row r="28" spans="1:63" x14ac:dyDescent="0.25">
      <c r="A28" s="261"/>
      <c r="B28" s="406"/>
      <c r="C28" s="408"/>
      <c r="D28" s="408"/>
      <c r="E28" s="271"/>
      <c r="F28" s="271"/>
      <c r="G28" s="271"/>
      <c r="H28" s="271"/>
      <c r="I28" s="271"/>
      <c r="J28" s="271"/>
    </row>
    <row r="29" spans="1:63" x14ac:dyDescent="0.25">
      <c r="A29" s="261"/>
      <c r="B29" s="406"/>
      <c r="C29" s="406"/>
      <c r="D29" s="406"/>
      <c r="E29" s="247"/>
      <c r="F29" s="247"/>
      <c r="G29" s="247"/>
      <c r="H29" s="247"/>
      <c r="I29" s="247"/>
      <c r="J29" s="247"/>
    </row>
    <row r="30" spans="1:63" x14ac:dyDescent="0.25">
      <c r="A30" s="261"/>
      <c r="B30" s="406"/>
      <c r="C30" s="406"/>
      <c r="D30" s="406"/>
      <c r="E30" s="247"/>
      <c r="F30" s="247"/>
      <c r="G30" s="247"/>
      <c r="H30" s="247"/>
      <c r="I30" s="247"/>
      <c r="J30" s="247"/>
    </row>
    <row r="31" spans="1:63" x14ac:dyDescent="0.25">
      <c r="A31" s="262"/>
      <c r="B31" s="406"/>
      <c r="C31" s="406"/>
      <c r="D31" s="406"/>
      <c r="E31" s="247"/>
      <c r="F31" s="247"/>
      <c r="G31" s="247"/>
      <c r="H31" s="247"/>
      <c r="I31" s="247"/>
      <c r="J31" s="247"/>
    </row>
    <row r="32" spans="1:63" x14ac:dyDescent="0.25">
      <c r="A32" s="261"/>
      <c r="B32" s="406"/>
      <c r="C32" s="406"/>
      <c r="D32" s="406"/>
      <c r="E32" s="247"/>
      <c r="F32" s="247"/>
      <c r="G32" s="247"/>
      <c r="H32" s="247"/>
      <c r="I32" s="247"/>
      <c r="J32" s="247"/>
    </row>
    <row r="33" spans="1:10" x14ac:dyDescent="0.25">
      <c r="A33" s="261"/>
      <c r="B33" s="406"/>
      <c r="C33" s="406"/>
      <c r="D33" s="406"/>
      <c r="E33" s="247"/>
      <c r="F33" s="247"/>
      <c r="G33" s="247"/>
      <c r="H33" s="247"/>
      <c r="I33" s="247"/>
      <c r="J33" s="247"/>
    </row>
    <row r="34" spans="1:10" x14ac:dyDescent="0.25">
      <c r="A34" s="262"/>
      <c r="B34" s="406"/>
      <c r="C34" s="406"/>
      <c r="D34" s="406"/>
      <c r="E34" s="247"/>
      <c r="F34" s="247"/>
      <c r="G34" s="247"/>
      <c r="H34" s="247"/>
      <c r="I34" s="247"/>
      <c r="J34" s="247"/>
    </row>
    <row r="35" spans="1:10" x14ac:dyDescent="0.25">
      <c r="A35" s="261"/>
      <c r="B35" s="406"/>
      <c r="C35" s="406"/>
      <c r="D35" s="406"/>
      <c r="E35" s="247"/>
      <c r="F35" s="247"/>
      <c r="G35" s="247"/>
      <c r="H35" s="247"/>
      <c r="I35" s="247"/>
      <c r="J35" s="247"/>
    </row>
    <row r="36" spans="1:10" x14ac:dyDescent="0.25">
      <c r="A36" s="261"/>
      <c r="B36" s="406"/>
      <c r="C36" s="406"/>
      <c r="D36" s="406"/>
      <c r="E36" s="247"/>
      <c r="F36" s="247"/>
      <c r="G36" s="247"/>
      <c r="H36" s="247"/>
      <c r="I36" s="247"/>
      <c r="J36" s="247"/>
    </row>
    <row r="37" spans="1:10" x14ac:dyDescent="0.25">
      <c r="A37" s="261"/>
      <c r="B37" s="406"/>
      <c r="C37" s="406"/>
      <c r="D37" s="406"/>
      <c r="E37" s="247"/>
      <c r="F37" s="247"/>
      <c r="G37" s="247"/>
      <c r="H37" s="247"/>
      <c r="I37" s="247"/>
      <c r="J37" s="247"/>
    </row>
    <row r="38" spans="1:10" x14ac:dyDescent="0.25">
      <c r="A38" s="261"/>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הנדסאים וטכנאים - חברה לניהול קופות גמל בע"מ</v>
      </c>
    </row>
    <row r="3" spans="1:25" ht="12.75" customHeight="1" x14ac:dyDescent="0.35">
      <c r="A3" s="252"/>
      <c r="B3" s="173" t="str">
        <f>CONCATENATE(הוראות!Z13,הוראות!F13)</f>
        <v>הנתונים ביחידות בודדות לשנת 2019</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13" t="s">
        <v>179</v>
      </c>
      <c r="C7" s="400"/>
      <c r="D7" s="400"/>
      <c r="E7" s="410" t="s">
        <v>140</v>
      </c>
      <c r="F7" s="411"/>
      <c r="G7" s="411"/>
      <c r="H7" s="411"/>
      <c r="I7" s="411"/>
      <c r="J7" s="412"/>
      <c r="K7" s="410" t="s">
        <v>141</v>
      </c>
      <c r="L7" s="411"/>
      <c r="M7" s="411"/>
      <c r="N7" s="411"/>
      <c r="O7" s="411"/>
      <c r="P7" s="412"/>
      <c r="Q7" s="410" t="s">
        <v>142</v>
      </c>
      <c r="R7" s="411"/>
      <c r="S7" s="411"/>
      <c r="T7" s="411"/>
      <c r="U7" s="411"/>
      <c r="V7" s="412"/>
    </row>
    <row r="8" spans="1:25" ht="25.5" customHeight="1" x14ac:dyDescent="0.25">
      <c r="A8" s="254"/>
      <c r="B8" s="402"/>
      <c r="C8" s="402"/>
      <c r="D8" s="402"/>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4"/>
      <c r="C9" s="404"/>
      <c r="D9" s="404"/>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19" t="s">
        <v>73</v>
      </c>
      <c r="C10" s="420"/>
      <c r="D10" s="420"/>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24" t="s">
        <v>183</v>
      </c>
      <c r="C15" s="425"/>
      <c r="D15" s="425"/>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33" t="s">
        <v>184</v>
      </c>
      <c r="C16" s="434"/>
      <c r="D16" s="434"/>
      <c r="E16" s="82"/>
      <c r="F16" s="83"/>
      <c r="G16" s="84"/>
      <c r="H16" s="84"/>
      <c r="I16" s="84"/>
      <c r="J16" s="85"/>
      <c r="K16" s="82"/>
      <c r="L16" s="83"/>
      <c r="M16" s="84"/>
      <c r="N16" s="84"/>
      <c r="O16" s="84"/>
      <c r="P16" s="85"/>
      <c r="Q16" s="82"/>
      <c r="R16" s="83"/>
      <c r="S16" s="84"/>
      <c r="T16" s="84"/>
      <c r="U16" s="84"/>
      <c r="V16" s="85"/>
    </row>
    <row r="17" spans="1:22" x14ac:dyDescent="0.25">
      <c r="A17" s="190">
        <v>1</v>
      </c>
      <c r="B17" s="421" t="s">
        <v>76</v>
      </c>
      <c r="C17" s="422"/>
      <c r="D17" s="423"/>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1" t="s">
        <v>77</v>
      </c>
      <c r="C18" s="422"/>
      <c r="D18" s="423"/>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24" t="s">
        <v>82</v>
      </c>
      <c r="C19" s="425"/>
      <c r="D19" s="425"/>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26" t="s">
        <v>446</v>
      </c>
      <c r="C20" s="427"/>
      <c r="D20" s="428"/>
      <c r="E20" s="82"/>
      <c r="F20" s="83"/>
      <c r="G20" s="84"/>
      <c r="H20" s="84"/>
      <c r="I20" s="84"/>
      <c r="J20" s="85"/>
      <c r="K20" s="82"/>
      <c r="L20" s="83"/>
      <c r="M20" s="84"/>
      <c r="N20" s="84"/>
      <c r="O20" s="84"/>
      <c r="P20" s="85"/>
      <c r="Q20" s="82"/>
      <c r="R20" s="83"/>
      <c r="S20" s="84"/>
      <c r="T20" s="84"/>
      <c r="U20" s="84"/>
      <c r="V20" s="85"/>
    </row>
    <row r="21" spans="1:22" x14ac:dyDescent="0.25">
      <c r="A21" s="190">
        <v>1</v>
      </c>
      <c r="B21" s="421" t="s">
        <v>76</v>
      </c>
      <c r="C21" s="422"/>
      <c r="D21" s="423"/>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1" t="s">
        <v>77</v>
      </c>
      <c r="C22" s="422"/>
      <c r="D22" s="423"/>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1" t="s">
        <v>84</v>
      </c>
      <c r="C23" s="422"/>
      <c r="D23" s="423"/>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24" t="s">
        <v>85</v>
      </c>
      <c r="C24" s="425"/>
      <c r="D24" s="429"/>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30" t="s">
        <v>86</v>
      </c>
      <c r="C25" s="431"/>
      <c r="D25" s="432"/>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406"/>
      <c r="C26" s="406"/>
      <c r="D26" s="406"/>
    </row>
    <row r="27" spans="1:22" x14ac:dyDescent="0.25">
      <c r="A27" s="247"/>
      <c r="B27" s="331" t="s">
        <v>527</v>
      </c>
      <c r="C27" s="331"/>
      <c r="D27" s="331"/>
    </row>
    <row r="28" spans="1:22" x14ac:dyDescent="0.25">
      <c r="A28" s="246"/>
      <c r="B28" s="406"/>
      <c r="C28" s="406"/>
      <c r="D28" s="406"/>
    </row>
    <row r="29" spans="1:22" x14ac:dyDescent="0.25">
      <c r="A29" s="261"/>
      <c r="B29" s="406"/>
      <c r="C29" s="408"/>
      <c r="D29" s="408"/>
    </row>
    <row r="30" spans="1:22" x14ac:dyDescent="0.25">
      <c r="A30" s="261"/>
      <c r="B30" s="406"/>
      <c r="C30" s="406"/>
      <c r="D30" s="40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2019</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0.14421553090332806</v>
      </c>
      <c r="E10" s="112">
        <f>IF('נספח א4 - G'!$D$14=0,"",'נספח א4 - G'!F14/'נספח א4 - G'!$D$14)</f>
        <v>0.63074484944532483</v>
      </c>
      <c r="F10" s="112">
        <f>IF('נספח א4 - G'!$D$14=0,"",'נספח א4 - G'!G14/'נספח א4 - G'!$D$14)</f>
        <v>7.2900158478605384E-2</v>
      </c>
      <c r="G10" s="112">
        <f>IF('נספח א4 - G'!$D$14=0,"",'נספח א4 - G'!H14/'נספח א4 - G'!$D$14)</f>
        <v>3.0110935023771792E-2</v>
      </c>
      <c r="H10" s="112">
        <f>IF('נספח א4 - G'!$D$14=0,"",'נספח א4 - G'!I14/'נספח א4 - G'!$D$14)</f>
        <v>3.8034865293185421E-2</v>
      </c>
      <c r="I10" s="112">
        <f>IF('נספח א4 - G'!$D$14=0,"",'נספח א4 - G'!J14/'נספח א4 - G'!$D$14)</f>
        <v>8.3993660855784469E-2</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C1" workbookViewId="0">
      <selection activeCell="K13" sqref="K13"/>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269</v>
      </c>
      <c r="C13" s="206">
        <f>VLOOKUP(B13,'רשימת גופים'!A3:B230,2,0)</f>
        <v>520042607</v>
      </c>
      <c r="D13" s="147" t="s">
        <v>531</v>
      </c>
      <c r="E13" s="148" t="s">
        <v>532</v>
      </c>
      <c r="F13" s="148">
        <v>2019</v>
      </c>
      <c r="G13" s="197" t="s">
        <v>447</v>
      </c>
      <c r="H13" s="344" t="str">
        <f>CONCATENATE("netunim","_",C13,"_",F13,".xlsx")</f>
        <v>netunim_520042607_2019.xlsx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2019</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2019</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tabSelected="1" workbookViewId="0">
      <selection sqref="A1:XFD1048576"/>
    </sheetView>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2019</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1.4760147601476014E-3</v>
      </c>
      <c r="E10" s="112">
        <f>IF('נספח א5 - G'!$D$14=0,"",'נספח א5 - G'!F14/'נספח א5 - G'!$D$14)</f>
        <v>0.8752767527675277</v>
      </c>
      <c r="F10" s="112">
        <f>IF('נספח א5 - G'!$D$14=0,"",'נספח א5 - G'!G14/'נספח א5 - G'!$D$14)</f>
        <v>0.11439114391143912</v>
      </c>
      <c r="G10" s="112">
        <f>IF('נספח א5 - G'!$D$14=0,"",'נספח א5 - G'!H14/'נספח א5 - G'!$D$14)</f>
        <v>5.9040590405904057E-3</v>
      </c>
      <c r="H10" s="112">
        <f>IF('נספח א5 - G'!$D$14=0,"",'נספח א5 - G'!I14/'נספח א5 - G'!$D$14)</f>
        <v>1.4760147601476014E-3</v>
      </c>
      <c r="I10" s="112">
        <f>IF('נספח א5 - G'!$D$14=0,"",'נספח א5 - G'!J14/'נספח א5 - G'!$D$14)</f>
        <v>1.4760147601476014E-3</v>
      </c>
      <c r="J10" s="112">
        <f>IF('נספח א5 - G'!$K$14=0,"",'נספח א5 - G'!K14/'נספח א5 - G'!$K$14)</f>
        <v>1</v>
      </c>
      <c r="K10" s="112">
        <f>IF('נספח א5 - G'!$K$14=0,"",'נספח א5 - G'!L14/'נספח א5 - G'!$K$14)</f>
        <v>0.73788546255506604</v>
      </c>
      <c r="L10" s="112">
        <f>IF('נספח א5 - G'!$K$14=0,"",'נספח א5 - G'!M14/'נספח א5 - G'!$K$14)</f>
        <v>0.16299559471365638</v>
      </c>
      <c r="M10" s="112">
        <f>IF('נספח א5 - G'!$K$14=0,"",'נספח א5 - G'!N14/'נספח א5 - G'!$K$14)</f>
        <v>2.8634361233480177E-2</v>
      </c>
      <c r="N10" s="112">
        <f>IF('נספח א5 - G'!$K$14=0,"",'נספח א5 - G'!O14/'נספח א5 - G'!$K$14)</f>
        <v>8.8105726872246704E-3</v>
      </c>
      <c r="O10" s="112">
        <f>IF('נספח א5 - G'!$K$14=0,"",'נספח א5 - G'!P14/'נספח א5 - G'!$K$14)</f>
        <v>1.9823788546255508E-2</v>
      </c>
      <c r="P10" s="112">
        <f>IF('נספח א5 - G'!$K$14=0,"",'נספח א5 - G'!Q14/'נספח א5 - G'!$K$14)</f>
        <v>4.185022026431718E-2</v>
      </c>
      <c r="Q10" s="112">
        <f>IF('נספח א5 - G'!$R$14=0,"",'נספח א5 - G'!R14/'נספח א5 - G'!$R$14)</f>
        <v>1</v>
      </c>
      <c r="R10" s="112">
        <f>IF('נספח א5 - G'!$R$14=0,"",'נספח א5 - G'!S14/'נספח א5 - G'!$R$14)</f>
        <v>7.1428571428571425E-2</v>
      </c>
      <c r="S10" s="112">
        <f>IF('נספח א5 - G'!$R$14=0,"",'נספח א5 - G'!T14/'נספח א5 - G'!$R$14)</f>
        <v>0.6428571428571429</v>
      </c>
      <c r="T10" s="112">
        <f>IF('נספח א5 - G'!$R$14=0,"",'נספח א5 - G'!U14/'נספח א5 - G'!$R$14)</f>
        <v>0.2857142857142857</v>
      </c>
      <c r="U10" s="112">
        <f>IF('נספח א5 - G'!$R$14=0,"",'נספח א5 - G'!V14/'נספח א5 - G'!$R$14)</f>
        <v>0</v>
      </c>
      <c r="V10" s="112">
        <f>IF('נספח א5 - G'!$R$14=0,"",'נספח א5 - G'!W14/'נספח א5 - G'!$R$14)</f>
        <v>0</v>
      </c>
      <c r="W10" s="113">
        <f>IF('נספח א5 - G'!$R$14=0,"",'נספח א5 - G'!X14/'נספח א5 - G'!$R$14)</f>
        <v>0</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2019</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2019</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9" t="s">
        <v>194</v>
      </c>
      <c r="D6" s="241" t="s">
        <v>33</v>
      </c>
      <c r="E6" s="242"/>
      <c r="F6" s="242"/>
      <c r="G6" s="242"/>
      <c r="H6" s="242"/>
      <c r="I6" s="243"/>
      <c r="J6" s="481" t="s">
        <v>194</v>
      </c>
      <c r="K6" s="465" t="s">
        <v>33</v>
      </c>
      <c r="L6" s="466"/>
      <c r="M6" s="466"/>
      <c r="N6" s="466"/>
      <c r="O6" s="466"/>
      <c r="P6" s="467"/>
    </row>
    <row r="7" spans="1:16" ht="26.4" x14ac:dyDescent="0.25">
      <c r="B7" s="477" t="s">
        <v>34</v>
      </c>
      <c r="C7" s="480"/>
      <c r="D7" s="10" t="s">
        <v>495</v>
      </c>
      <c r="E7" s="44" t="s">
        <v>496</v>
      </c>
      <c r="F7" s="10" t="s">
        <v>394</v>
      </c>
      <c r="G7" s="10" t="s">
        <v>395</v>
      </c>
      <c r="H7" s="10" t="s">
        <v>396</v>
      </c>
      <c r="I7" s="149" t="s">
        <v>41</v>
      </c>
      <c r="J7" s="482"/>
      <c r="K7" s="10" t="s">
        <v>495</v>
      </c>
      <c r="L7" s="44" t="s">
        <v>496</v>
      </c>
      <c r="M7" s="10" t="s">
        <v>394</v>
      </c>
      <c r="N7" s="10" t="s">
        <v>395</v>
      </c>
      <c r="O7" s="10" t="s">
        <v>396</v>
      </c>
      <c r="P7" s="149" t="s">
        <v>41</v>
      </c>
    </row>
    <row r="8" spans="1:16" x14ac:dyDescent="0.25">
      <c r="B8" s="478"/>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92" t="s">
        <v>179</v>
      </c>
      <c r="C30" s="493"/>
      <c r="D30" s="493"/>
      <c r="E30" s="494"/>
      <c r="F30" s="447" t="s">
        <v>87</v>
      </c>
      <c r="G30" s="448"/>
      <c r="H30" s="448"/>
      <c r="I30" s="448"/>
      <c r="J30" s="448"/>
      <c r="K30" s="449"/>
    </row>
    <row r="31" spans="1:16" ht="26.4" x14ac:dyDescent="0.25">
      <c r="A31" s="102"/>
      <c r="B31" s="495"/>
      <c r="C31" s="496"/>
      <c r="D31" s="496"/>
      <c r="E31" s="497"/>
      <c r="F31" s="286" t="s">
        <v>182</v>
      </c>
      <c r="G31" s="10" t="s">
        <v>40</v>
      </c>
      <c r="H31" s="10" t="s">
        <v>394</v>
      </c>
      <c r="I31" s="10" t="s">
        <v>395</v>
      </c>
      <c r="J31" s="10" t="s">
        <v>396</v>
      </c>
      <c r="K31" s="149" t="s">
        <v>41</v>
      </c>
    </row>
    <row r="32" spans="1:16" ht="13.8" thickBot="1" x14ac:dyDescent="0.3">
      <c r="A32" s="103"/>
      <c r="B32" s="498"/>
      <c r="C32" s="499"/>
      <c r="D32" s="499"/>
      <c r="E32" s="500"/>
      <c r="F32" s="63" t="s">
        <v>42</v>
      </c>
      <c r="G32" s="64" t="s">
        <v>43</v>
      </c>
      <c r="H32" s="65" t="s">
        <v>44</v>
      </c>
      <c r="I32" s="65" t="s">
        <v>45</v>
      </c>
      <c r="J32" s="65" t="s">
        <v>46</v>
      </c>
      <c r="K32" s="66" t="s">
        <v>47</v>
      </c>
    </row>
    <row r="33" spans="1:11" x14ac:dyDescent="0.25">
      <c r="A33" s="103" t="s">
        <v>72</v>
      </c>
      <c r="B33" s="501" t="s">
        <v>73</v>
      </c>
      <c r="C33" s="502"/>
      <c r="D33" s="502"/>
      <c r="E33" s="503"/>
      <c r="F33" s="248"/>
      <c r="G33" s="249"/>
      <c r="H33" s="250"/>
      <c r="I33" s="250"/>
      <c r="J33" s="250"/>
      <c r="K33" s="109"/>
    </row>
    <row r="34" spans="1:11" x14ac:dyDescent="0.25">
      <c r="A34" s="157">
        <v>3</v>
      </c>
      <c r="B34" s="459" t="s">
        <v>76</v>
      </c>
      <c r="C34" s="460"/>
      <c r="D34" s="460"/>
      <c r="E34" s="461"/>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456" t="s">
        <v>77</v>
      </c>
      <c r="C35" s="457"/>
      <c r="D35" s="457"/>
      <c r="E35" s="458"/>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456" t="s">
        <v>78</v>
      </c>
      <c r="C36" s="457"/>
      <c r="D36" s="457"/>
      <c r="E36" s="458"/>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456" t="s">
        <v>79</v>
      </c>
      <c r="C37" s="457"/>
      <c r="D37" s="457"/>
      <c r="E37" s="458"/>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459" t="s">
        <v>525</v>
      </c>
      <c r="C38" s="460" t="s">
        <v>462</v>
      </c>
      <c r="D38" s="460"/>
      <c r="E38" s="461"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453" t="s">
        <v>81</v>
      </c>
      <c r="C39" s="454"/>
      <c r="D39" s="454"/>
      <c r="E39" s="455"/>
      <c r="F39" s="82"/>
      <c r="G39" s="83"/>
      <c r="H39" s="84"/>
      <c r="I39" s="84"/>
      <c r="J39" s="84"/>
      <c r="K39" s="85"/>
    </row>
    <row r="40" spans="1:11" x14ac:dyDescent="0.25">
      <c r="A40" s="73">
        <v>1</v>
      </c>
      <c r="B40" s="450" t="s">
        <v>76</v>
      </c>
      <c r="C40" s="451"/>
      <c r="D40" s="451"/>
      <c r="E40" s="452"/>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450" t="s">
        <v>77</v>
      </c>
      <c r="C41" s="451"/>
      <c r="D41" s="451"/>
      <c r="E41" s="452"/>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450" t="s">
        <v>82</v>
      </c>
      <c r="C42" s="451"/>
      <c r="D42" s="451"/>
      <c r="E42" s="452"/>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453" t="s">
        <v>446</v>
      </c>
      <c r="C43" s="454"/>
      <c r="D43" s="454"/>
      <c r="E43" s="455"/>
      <c r="F43" s="82"/>
      <c r="G43" s="83"/>
      <c r="H43" s="84"/>
      <c r="I43" s="84"/>
      <c r="J43" s="84"/>
      <c r="K43" s="85"/>
    </row>
    <row r="44" spans="1:11" x14ac:dyDescent="0.25">
      <c r="A44" s="73">
        <v>1</v>
      </c>
      <c r="B44" s="450" t="s">
        <v>76</v>
      </c>
      <c r="C44" s="451"/>
      <c r="D44" s="451"/>
      <c r="E44" s="452"/>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450" t="s">
        <v>195</v>
      </c>
      <c r="C45" s="451"/>
      <c r="D45" s="451"/>
      <c r="E45" s="452"/>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450" t="s">
        <v>84</v>
      </c>
      <c r="C46" s="451"/>
      <c r="D46" s="451"/>
      <c r="E46" s="452"/>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450" t="s">
        <v>85</v>
      </c>
      <c r="C47" s="451"/>
      <c r="D47" s="451"/>
      <c r="E47" s="452"/>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444" t="s">
        <v>86</v>
      </c>
      <c r="C48" s="445"/>
      <c r="D48" s="445"/>
      <c r="E48" s="446"/>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3" t="s">
        <v>179</v>
      </c>
      <c r="C94" s="484"/>
      <c r="D94" s="484"/>
      <c r="E94" s="485"/>
      <c r="F94" s="462" t="s">
        <v>87</v>
      </c>
      <c r="G94" s="463"/>
      <c r="H94" s="463"/>
      <c r="I94" s="463"/>
      <c r="J94" s="463"/>
      <c r="K94" s="463"/>
      <c r="L94" s="464"/>
    </row>
    <row r="95" spans="1:12" s="289" customFormat="1" ht="26.4" hidden="1" x14ac:dyDescent="0.25">
      <c r="A95" s="290"/>
      <c r="B95" s="486"/>
      <c r="C95" s="487"/>
      <c r="D95" s="487"/>
      <c r="E95" s="488"/>
      <c r="F95" s="291" t="s">
        <v>182</v>
      </c>
      <c r="G95" s="292" t="s">
        <v>495</v>
      </c>
      <c r="H95" s="293" t="s">
        <v>496</v>
      </c>
      <c r="I95" s="292" t="s">
        <v>394</v>
      </c>
      <c r="J95" s="292" t="s">
        <v>395</v>
      </c>
      <c r="K95" s="292" t="s">
        <v>396</v>
      </c>
      <c r="L95" s="294" t="s">
        <v>41</v>
      </c>
    </row>
    <row r="96" spans="1:12" s="289" customFormat="1" ht="13.8" hidden="1" thickBot="1" x14ac:dyDescent="0.3">
      <c r="A96" s="295"/>
      <c r="B96" s="489"/>
      <c r="C96" s="490"/>
      <c r="D96" s="490"/>
      <c r="E96" s="491"/>
      <c r="F96" s="296" t="s">
        <v>42</v>
      </c>
      <c r="G96" s="297" t="s">
        <v>43</v>
      </c>
      <c r="H96" s="298" t="s">
        <v>44</v>
      </c>
      <c r="I96" s="299" t="s">
        <v>45</v>
      </c>
      <c r="J96" s="299" t="s">
        <v>46</v>
      </c>
      <c r="K96" s="299" t="s">
        <v>47</v>
      </c>
      <c r="L96" s="300" t="s">
        <v>48</v>
      </c>
    </row>
    <row r="97" spans="1:12" s="289" customFormat="1" hidden="1" x14ac:dyDescent="0.25">
      <c r="A97" s="295" t="s">
        <v>72</v>
      </c>
      <c r="B97" s="507" t="s">
        <v>73</v>
      </c>
      <c r="C97" s="508"/>
      <c r="D97" s="508"/>
      <c r="E97" s="509"/>
      <c r="F97" s="301"/>
      <c r="G97" s="302"/>
      <c r="H97" s="303"/>
      <c r="I97" s="304"/>
      <c r="J97" s="304"/>
      <c r="K97" s="304"/>
      <c r="L97" s="305"/>
    </row>
    <row r="98" spans="1:12" s="289" customFormat="1" hidden="1" x14ac:dyDescent="0.25">
      <c r="A98" s="306">
        <v>3</v>
      </c>
      <c r="B98" s="474" t="s">
        <v>498</v>
      </c>
      <c r="C98" s="475"/>
      <c r="D98" s="475"/>
      <c r="E98" s="476"/>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74" t="s">
        <v>499</v>
      </c>
      <c r="C99" s="475" t="s">
        <v>458</v>
      </c>
      <c r="D99" s="475"/>
      <c r="E99" s="476"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504" t="s">
        <v>77</v>
      </c>
      <c r="C100" s="505"/>
      <c r="D100" s="505"/>
      <c r="E100" s="506"/>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504" t="s">
        <v>78</v>
      </c>
      <c r="C101" s="505"/>
      <c r="D101" s="505"/>
      <c r="E101" s="506"/>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504" t="s">
        <v>79</v>
      </c>
      <c r="C102" s="505"/>
      <c r="D102" s="505"/>
      <c r="E102" s="506"/>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74" t="s">
        <v>521</v>
      </c>
      <c r="C103" s="475" t="s">
        <v>462</v>
      </c>
      <c r="D103" s="475"/>
      <c r="E103" s="476"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516" t="s">
        <v>81</v>
      </c>
      <c r="C104" s="517"/>
      <c r="D104" s="517"/>
      <c r="E104" s="518"/>
      <c r="F104" s="316"/>
      <c r="G104" s="317"/>
      <c r="H104" s="317"/>
      <c r="I104" s="318"/>
      <c r="J104" s="318"/>
      <c r="K104" s="318"/>
      <c r="L104" s="319"/>
    </row>
    <row r="105" spans="1:12" s="289" customFormat="1" hidden="1" x14ac:dyDescent="0.25">
      <c r="A105" s="320">
        <v>1</v>
      </c>
      <c r="B105" s="510" t="s">
        <v>76</v>
      </c>
      <c r="C105" s="511"/>
      <c r="D105" s="511"/>
      <c r="E105" s="512"/>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510" t="s">
        <v>77</v>
      </c>
      <c r="C106" s="511"/>
      <c r="D106" s="511"/>
      <c r="E106" s="512"/>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510" t="s">
        <v>82</v>
      </c>
      <c r="C107" s="511"/>
      <c r="D107" s="511"/>
      <c r="E107" s="512"/>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516" t="s">
        <v>446</v>
      </c>
      <c r="C108" s="517"/>
      <c r="D108" s="517"/>
      <c r="E108" s="518"/>
      <c r="F108" s="316"/>
      <c r="G108" s="317"/>
      <c r="H108" s="317"/>
      <c r="I108" s="318"/>
      <c r="J108" s="318"/>
      <c r="K108" s="318"/>
      <c r="L108" s="319"/>
    </row>
    <row r="109" spans="1:12" s="289" customFormat="1" hidden="1" x14ac:dyDescent="0.25">
      <c r="A109" s="320">
        <v>1</v>
      </c>
      <c r="B109" s="510" t="s">
        <v>76</v>
      </c>
      <c r="C109" s="511"/>
      <c r="D109" s="511"/>
      <c r="E109" s="512"/>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510" t="s">
        <v>195</v>
      </c>
      <c r="C110" s="511"/>
      <c r="D110" s="511"/>
      <c r="E110" s="512"/>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510" t="s">
        <v>84</v>
      </c>
      <c r="C111" s="511"/>
      <c r="D111" s="511"/>
      <c r="E111" s="512"/>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510" t="s">
        <v>85</v>
      </c>
      <c r="C112" s="511"/>
      <c r="D112" s="511"/>
      <c r="E112" s="512"/>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513" t="s">
        <v>86</v>
      </c>
      <c r="C113" s="514"/>
      <c r="D113" s="514"/>
      <c r="E113" s="515"/>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הנדסאים וטכנאים - חברה לניהול קופות גמל בע"מ</v>
      </c>
    </row>
    <row r="3" spans="1:145" ht="15.6" x14ac:dyDescent="0.3">
      <c r="B3" s="173" t="str">
        <f>CONCATENATE(הוראות!Z13,הוראות!F13)</f>
        <v>הנתונים ביחידות בודדות לשנת 2019</v>
      </c>
    </row>
    <row r="4" spans="1:145" ht="12.75" customHeight="1" x14ac:dyDescent="0.25">
      <c r="B4" s="172" t="s">
        <v>425</v>
      </c>
      <c r="C4" s="364" t="s">
        <v>26</v>
      </c>
      <c r="D4" s="365"/>
      <c r="E4" s="365"/>
      <c r="F4" s="365"/>
      <c r="G4" s="365"/>
      <c r="H4" s="365"/>
      <c r="I4" s="366"/>
      <c r="J4" s="356" t="s">
        <v>27</v>
      </c>
      <c r="K4" s="357"/>
      <c r="L4" s="357"/>
      <c r="M4" s="357"/>
      <c r="N4" s="357"/>
      <c r="O4" s="357"/>
      <c r="P4" s="357"/>
      <c r="Q4" s="357"/>
      <c r="R4" s="357"/>
      <c r="S4" s="357"/>
      <c r="T4" s="357"/>
      <c r="U4" s="357"/>
      <c r="V4" s="357"/>
      <c r="W4" s="358"/>
      <c r="X4" s="356" t="s">
        <v>529</v>
      </c>
      <c r="Y4" s="357"/>
      <c r="Z4" s="357"/>
      <c r="AA4" s="357"/>
      <c r="AB4" s="357"/>
      <c r="AC4" s="357"/>
      <c r="AD4" s="357"/>
      <c r="AE4" s="357"/>
      <c r="AF4" s="357"/>
      <c r="AG4" s="357"/>
      <c r="AH4" s="357"/>
      <c r="AI4" s="357"/>
      <c r="AJ4" s="357"/>
      <c r="AK4" s="358"/>
      <c r="AL4" s="356" t="s">
        <v>530</v>
      </c>
      <c r="AM4" s="357"/>
      <c r="AN4" s="357"/>
      <c r="AO4" s="357"/>
      <c r="AP4" s="357"/>
      <c r="AQ4" s="357"/>
      <c r="AR4" s="357"/>
      <c r="AS4" s="357"/>
      <c r="AT4" s="357"/>
      <c r="AU4" s="357"/>
      <c r="AV4" s="357"/>
      <c r="AW4" s="357"/>
      <c r="AX4" s="357"/>
      <c r="AY4" s="358"/>
    </row>
    <row r="5" spans="1:145" ht="12.75" customHeight="1" x14ac:dyDescent="0.25">
      <c r="C5" s="367"/>
      <c r="D5" s="368"/>
      <c r="E5" s="369"/>
      <c r="F5" s="369"/>
      <c r="G5" s="369"/>
      <c r="H5" s="369"/>
      <c r="I5" s="370"/>
      <c r="J5" s="359" t="s">
        <v>28</v>
      </c>
      <c r="K5" s="371"/>
      <c r="L5" s="371"/>
      <c r="M5" s="371"/>
      <c r="N5" s="371"/>
      <c r="O5" s="371"/>
      <c r="P5" s="372"/>
      <c r="Q5" s="359" t="s">
        <v>29</v>
      </c>
      <c r="R5" s="371"/>
      <c r="S5" s="371"/>
      <c r="T5" s="371"/>
      <c r="U5" s="371"/>
      <c r="V5" s="371"/>
      <c r="W5" s="372"/>
      <c r="X5" s="359" t="s">
        <v>30</v>
      </c>
      <c r="Y5" s="360"/>
      <c r="Z5" s="360"/>
      <c r="AA5" s="360"/>
      <c r="AB5" s="360"/>
      <c r="AC5" s="360"/>
      <c r="AD5" s="361"/>
      <c r="AE5" s="359" t="s">
        <v>31</v>
      </c>
      <c r="AF5" s="360"/>
      <c r="AG5" s="360"/>
      <c r="AH5" s="360"/>
      <c r="AI5" s="360"/>
      <c r="AJ5" s="360"/>
      <c r="AK5" s="361"/>
      <c r="AL5" s="359" t="s">
        <v>30</v>
      </c>
      <c r="AM5" s="360"/>
      <c r="AN5" s="360"/>
      <c r="AO5" s="360"/>
      <c r="AP5" s="360"/>
      <c r="AQ5" s="360"/>
      <c r="AR5" s="361"/>
      <c r="AS5" s="359" t="s">
        <v>31</v>
      </c>
      <c r="AT5" s="360"/>
      <c r="AU5" s="360"/>
      <c r="AV5" s="360"/>
      <c r="AW5" s="360"/>
      <c r="AX5" s="360"/>
      <c r="AY5" s="361"/>
    </row>
    <row r="6" spans="1:145" ht="12.75" customHeight="1" x14ac:dyDescent="0.25">
      <c r="C6" s="362" t="s">
        <v>32</v>
      </c>
      <c r="D6" s="244"/>
      <c r="E6" s="375" t="s">
        <v>33</v>
      </c>
      <c r="F6" s="375"/>
      <c r="G6" s="375"/>
      <c r="H6" s="375"/>
      <c r="I6" s="376"/>
      <c r="J6" s="362" t="str">
        <f>C6</f>
        <v>סה"כ מספר תביעות</v>
      </c>
      <c r="K6" s="360" t="s">
        <v>33</v>
      </c>
      <c r="L6" s="360"/>
      <c r="M6" s="360"/>
      <c r="N6" s="360"/>
      <c r="O6" s="360"/>
      <c r="P6" s="361"/>
      <c r="Q6" s="362" t="str">
        <f>C6</f>
        <v>סה"כ מספר תביעות</v>
      </c>
      <c r="R6" s="360" t="s">
        <v>33</v>
      </c>
      <c r="S6" s="360"/>
      <c r="T6" s="360"/>
      <c r="U6" s="360"/>
      <c r="V6" s="360"/>
      <c r="W6" s="361"/>
      <c r="X6" s="362" t="str">
        <f>C6</f>
        <v>סה"כ מספר תביעות</v>
      </c>
      <c r="Y6" s="360" t="s">
        <v>33</v>
      </c>
      <c r="Z6" s="360"/>
      <c r="AA6" s="360"/>
      <c r="AB6" s="360"/>
      <c r="AC6" s="360"/>
      <c r="AD6" s="361"/>
      <c r="AE6" s="362" t="str">
        <f>J6</f>
        <v>סה"כ מספר תביעות</v>
      </c>
      <c r="AF6" s="360" t="s">
        <v>33</v>
      </c>
      <c r="AG6" s="360"/>
      <c r="AH6" s="360"/>
      <c r="AI6" s="360"/>
      <c r="AJ6" s="360"/>
      <c r="AK6" s="361"/>
      <c r="AL6" s="362" t="str">
        <f>Q6</f>
        <v>סה"כ מספר תביעות</v>
      </c>
      <c r="AM6" s="360" t="s">
        <v>33</v>
      </c>
      <c r="AN6" s="360"/>
      <c r="AO6" s="360"/>
      <c r="AP6" s="360"/>
      <c r="AQ6" s="360"/>
      <c r="AR6" s="361"/>
      <c r="AS6" s="362" t="str">
        <f>X6</f>
        <v>סה"כ מספר תביעות</v>
      </c>
      <c r="AT6" s="360" t="s">
        <v>33</v>
      </c>
      <c r="AU6" s="360"/>
      <c r="AV6" s="360"/>
      <c r="AW6" s="360"/>
      <c r="AX6" s="360"/>
      <c r="AY6" s="361"/>
    </row>
    <row r="7" spans="1:145" ht="25.5" customHeight="1" x14ac:dyDescent="0.25">
      <c r="B7" s="373" t="s">
        <v>34</v>
      </c>
      <c r="C7" s="363"/>
      <c r="D7" s="224" t="s">
        <v>502</v>
      </c>
      <c r="E7" s="44" t="s">
        <v>503</v>
      </c>
      <c r="F7" s="44" t="s">
        <v>36</v>
      </c>
      <c r="G7" s="44" t="s">
        <v>37</v>
      </c>
      <c r="H7" s="44" t="s">
        <v>38</v>
      </c>
      <c r="I7" s="151" t="s">
        <v>39</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c r="AL7" s="363"/>
      <c r="AM7" s="224" t="s">
        <v>495</v>
      </c>
      <c r="AN7" s="44" t="s">
        <v>496</v>
      </c>
      <c r="AO7" s="44" t="s">
        <v>394</v>
      </c>
      <c r="AP7" s="44" t="s">
        <v>395</v>
      </c>
      <c r="AQ7" s="44" t="s">
        <v>396</v>
      </c>
      <c r="AR7" s="151" t="s">
        <v>41</v>
      </c>
      <c r="AS7" s="363"/>
      <c r="AT7" s="224" t="s">
        <v>495</v>
      </c>
      <c r="AU7" s="44" t="s">
        <v>496</v>
      </c>
      <c r="AV7" s="44" t="s">
        <v>394</v>
      </c>
      <c r="AW7" s="44" t="s">
        <v>395</v>
      </c>
      <c r="AX7" s="44" t="s">
        <v>396</v>
      </c>
      <c r="AY7" s="151" t="s">
        <v>41</v>
      </c>
    </row>
    <row r="8" spans="1:145" ht="12.75" customHeight="1" x14ac:dyDescent="0.25">
      <c r="B8" s="37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77" t="s">
        <v>179</v>
      </c>
      <c r="C31" s="380" t="s">
        <v>26</v>
      </c>
      <c r="D31" s="381"/>
      <c r="E31" s="381"/>
      <c r="F31" s="381"/>
      <c r="G31" s="381"/>
      <c r="H31" s="381"/>
      <c r="I31" s="382"/>
      <c r="J31" s="386" t="s">
        <v>27</v>
      </c>
      <c r="K31" s="387"/>
      <c r="L31" s="388"/>
      <c r="M31" s="388"/>
      <c r="N31" s="388"/>
      <c r="O31" s="388"/>
      <c r="P31" s="388"/>
      <c r="Q31" s="388"/>
      <c r="R31" s="388"/>
      <c r="S31" s="388"/>
      <c r="T31" s="388"/>
      <c r="U31" s="388"/>
      <c r="V31" s="388"/>
      <c r="W31" s="389"/>
      <c r="X31" s="390" t="s">
        <v>501</v>
      </c>
      <c r="Y31" s="391"/>
      <c r="Z31" s="391"/>
      <c r="AA31" s="391"/>
      <c r="AB31" s="391"/>
      <c r="AC31" s="391"/>
      <c r="AD31" s="391"/>
      <c r="AE31" s="391"/>
      <c r="AF31" s="391"/>
      <c r="AG31" s="391"/>
      <c r="AH31" s="391"/>
      <c r="AI31" s="391"/>
      <c r="AJ31" s="391"/>
      <c r="AK31" s="392"/>
    </row>
    <row r="32" spans="1:51" ht="12.75" hidden="1" customHeight="1" x14ac:dyDescent="0.25">
      <c r="A32" s="38"/>
      <c r="B32" s="378"/>
      <c r="C32" s="383"/>
      <c r="D32" s="384"/>
      <c r="E32" s="384"/>
      <c r="F32" s="384"/>
      <c r="G32" s="384"/>
      <c r="H32" s="384"/>
      <c r="I32" s="385"/>
      <c r="J32" s="393" t="s">
        <v>180</v>
      </c>
      <c r="K32" s="394"/>
      <c r="L32" s="395"/>
      <c r="M32" s="395"/>
      <c r="N32" s="395"/>
      <c r="O32" s="395"/>
      <c r="P32" s="395"/>
      <c r="Q32" s="395" t="s">
        <v>181</v>
      </c>
      <c r="R32" s="395"/>
      <c r="S32" s="395"/>
      <c r="T32" s="395"/>
      <c r="U32" s="395"/>
      <c r="V32" s="395"/>
      <c r="W32" s="396"/>
      <c r="X32" s="393" t="s">
        <v>30</v>
      </c>
      <c r="Y32" s="394"/>
      <c r="Z32" s="395"/>
      <c r="AA32" s="395"/>
      <c r="AB32" s="395"/>
      <c r="AC32" s="395"/>
      <c r="AD32" s="395"/>
      <c r="AE32" s="395" t="s">
        <v>31</v>
      </c>
      <c r="AF32" s="395"/>
      <c r="AG32" s="395"/>
      <c r="AH32" s="395"/>
      <c r="AI32" s="395"/>
      <c r="AJ32" s="395"/>
      <c r="AK32" s="396"/>
      <c r="AL32" s="263"/>
      <c r="AM32" s="263"/>
      <c r="AN32" s="263"/>
      <c r="AO32" s="263"/>
    </row>
    <row r="33" spans="1:41" ht="25.5" hidden="1" customHeight="1" x14ac:dyDescent="0.25">
      <c r="A33" s="38"/>
      <c r="B33" s="378"/>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9"/>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2019</v>
      </c>
    </row>
    <row r="4" spans="1:43" x14ac:dyDescent="0.25">
      <c r="B4" s="172" t="s">
        <v>425</v>
      </c>
    </row>
    <row r="5" spans="1:43" ht="13.8" thickBot="1" x14ac:dyDescent="0.3"/>
    <row r="6" spans="1:43" x14ac:dyDescent="0.25">
      <c r="B6" s="377" t="s">
        <v>179</v>
      </c>
      <c r="C6" s="400"/>
      <c r="D6" s="401"/>
      <c r="E6" s="380" t="s">
        <v>26</v>
      </c>
      <c r="F6" s="381"/>
      <c r="G6" s="381"/>
      <c r="H6" s="381"/>
      <c r="I6" s="381"/>
      <c r="J6" s="381"/>
      <c r="K6" s="382"/>
      <c r="L6" s="386" t="s">
        <v>27</v>
      </c>
      <c r="M6" s="387"/>
      <c r="N6" s="388"/>
      <c r="O6" s="388"/>
      <c r="P6" s="388"/>
      <c r="Q6" s="388"/>
      <c r="R6" s="388"/>
      <c r="S6" s="388"/>
      <c r="T6" s="388"/>
      <c r="U6" s="388"/>
      <c r="V6" s="388"/>
      <c r="W6" s="388"/>
      <c r="X6" s="388"/>
      <c r="Y6" s="389"/>
      <c r="Z6" s="390" t="s">
        <v>501</v>
      </c>
      <c r="AA6" s="391"/>
      <c r="AB6" s="391"/>
      <c r="AC6" s="391"/>
      <c r="AD6" s="391"/>
      <c r="AE6" s="391"/>
      <c r="AF6" s="391"/>
      <c r="AG6" s="391"/>
      <c r="AH6" s="391"/>
      <c r="AI6" s="391"/>
      <c r="AJ6" s="391"/>
      <c r="AK6" s="391"/>
      <c r="AL6" s="391"/>
      <c r="AM6" s="392"/>
    </row>
    <row r="7" spans="1:43" ht="12.75" customHeight="1" x14ac:dyDescent="0.25">
      <c r="A7" s="38"/>
      <c r="B7" s="378"/>
      <c r="C7" s="402"/>
      <c r="D7" s="403"/>
      <c r="E7" s="383"/>
      <c r="F7" s="384"/>
      <c r="G7" s="384"/>
      <c r="H7" s="384"/>
      <c r="I7" s="384"/>
      <c r="J7" s="384"/>
      <c r="K7" s="385"/>
      <c r="L7" s="393" t="s">
        <v>180</v>
      </c>
      <c r="M7" s="394"/>
      <c r="N7" s="395"/>
      <c r="O7" s="395"/>
      <c r="P7" s="395"/>
      <c r="Q7" s="395"/>
      <c r="R7" s="395"/>
      <c r="S7" s="395" t="s">
        <v>181</v>
      </c>
      <c r="T7" s="395"/>
      <c r="U7" s="395"/>
      <c r="V7" s="395"/>
      <c r="W7" s="395"/>
      <c r="X7" s="395"/>
      <c r="Y7" s="396"/>
      <c r="Z7" s="393" t="s">
        <v>30</v>
      </c>
      <c r="AA7" s="394"/>
      <c r="AB7" s="395"/>
      <c r="AC7" s="395"/>
      <c r="AD7" s="395"/>
      <c r="AE7" s="395"/>
      <c r="AF7" s="395"/>
      <c r="AG7" s="395" t="s">
        <v>31</v>
      </c>
      <c r="AH7" s="395"/>
      <c r="AI7" s="395"/>
      <c r="AJ7" s="395"/>
      <c r="AK7" s="395"/>
      <c r="AL7" s="395"/>
      <c r="AM7" s="396"/>
      <c r="AN7" s="263"/>
      <c r="AO7" s="263"/>
      <c r="AP7" s="263"/>
      <c r="AQ7" s="263"/>
    </row>
    <row r="8" spans="1:43" ht="25.5" customHeight="1" x14ac:dyDescent="0.25">
      <c r="A8" s="38"/>
      <c r="B8" s="378"/>
      <c r="C8" s="402"/>
      <c r="D8" s="403"/>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9"/>
      <c r="C9" s="404"/>
      <c r="D9" s="405"/>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397" t="s">
        <v>500</v>
      </c>
      <c r="C11" s="398"/>
      <c r="D11" s="399"/>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397" t="s">
        <v>499</v>
      </c>
      <c r="C12" s="398"/>
      <c r="D12" s="399"/>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406"/>
      <c r="C27" s="406"/>
      <c r="D27" s="406"/>
      <c r="E27" s="247"/>
      <c r="F27" s="247"/>
      <c r="G27" s="247"/>
      <c r="H27" s="247"/>
      <c r="I27" s="247"/>
      <c r="J27" s="247"/>
      <c r="K27" s="247"/>
    </row>
    <row r="28" spans="1:43" x14ac:dyDescent="0.25">
      <c r="A28" s="247"/>
      <c r="B28" s="407"/>
      <c r="C28" s="407"/>
      <c r="D28" s="407"/>
      <c r="E28" s="261"/>
      <c r="F28" s="261"/>
      <c r="G28" s="261"/>
      <c r="H28" s="261"/>
      <c r="I28" s="261"/>
      <c r="J28" s="261"/>
      <c r="K28" s="261"/>
    </row>
    <row r="29" spans="1:43" x14ac:dyDescent="0.25">
      <c r="A29" s="246"/>
      <c r="B29" s="406"/>
      <c r="C29" s="406"/>
      <c r="D29" s="406"/>
      <c r="E29" s="247"/>
      <c r="F29" s="247"/>
      <c r="G29" s="247"/>
      <c r="H29" s="247"/>
      <c r="I29" s="247"/>
      <c r="J29" s="247"/>
      <c r="K29" s="247"/>
    </row>
    <row r="30" spans="1:43" x14ac:dyDescent="0.25">
      <c r="A30" s="261"/>
      <c r="B30" s="406"/>
      <c r="C30" s="408"/>
      <c r="D30" s="408"/>
      <c r="E30" s="271"/>
      <c r="F30" s="271"/>
      <c r="G30" s="271"/>
      <c r="H30" s="271"/>
      <c r="I30" s="271"/>
      <c r="J30" s="271"/>
      <c r="K30" s="271"/>
    </row>
    <row r="31" spans="1:43" x14ac:dyDescent="0.25">
      <c r="A31" s="261"/>
      <c r="B31" s="406"/>
      <c r="C31" s="406"/>
      <c r="D31" s="406"/>
      <c r="E31" s="247"/>
      <c r="F31" s="247"/>
      <c r="G31" s="247"/>
      <c r="H31" s="247"/>
      <c r="I31" s="247"/>
      <c r="J31" s="247"/>
      <c r="K31" s="247"/>
    </row>
    <row r="32" spans="1:43" x14ac:dyDescent="0.25">
      <c r="A32" s="261"/>
      <c r="B32" s="406"/>
      <c r="C32" s="406"/>
      <c r="D32" s="406"/>
      <c r="E32" s="247"/>
      <c r="F32" s="247"/>
      <c r="G32" s="247"/>
      <c r="H32" s="247"/>
      <c r="I32" s="247"/>
      <c r="J32" s="247"/>
      <c r="K32" s="247"/>
    </row>
    <row r="33" spans="1:11" x14ac:dyDescent="0.25">
      <c r="A33" s="262"/>
      <c r="B33" s="406"/>
      <c r="C33" s="406"/>
      <c r="D33" s="406"/>
      <c r="E33" s="247"/>
      <c r="F33" s="247"/>
      <c r="G33" s="247"/>
      <c r="H33" s="247"/>
      <c r="I33" s="247"/>
      <c r="J33" s="247"/>
      <c r="K33" s="247"/>
    </row>
    <row r="34" spans="1:11" x14ac:dyDescent="0.25">
      <c r="A34" s="261"/>
      <c r="B34" s="406"/>
      <c r="C34" s="406"/>
      <c r="D34" s="406"/>
      <c r="E34" s="247"/>
      <c r="F34" s="247"/>
      <c r="G34" s="247"/>
      <c r="H34" s="247"/>
      <c r="I34" s="247"/>
      <c r="J34" s="247"/>
      <c r="K34" s="247"/>
    </row>
    <row r="35" spans="1:11" x14ac:dyDescent="0.25">
      <c r="A35" s="261"/>
      <c r="B35" s="406"/>
      <c r="C35" s="406"/>
      <c r="D35" s="406"/>
      <c r="E35" s="247"/>
      <c r="F35" s="247"/>
      <c r="G35" s="247"/>
      <c r="H35" s="247"/>
      <c r="I35" s="247"/>
      <c r="J35" s="247"/>
      <c r="K35" s="247"/>
    </row>
    <row r="36" spans="1:11" x14ac:dyDescent="0.25">
      <c r="A36" s="262"/>
      <c r="B36" s="406"/>
      <c r="C36" s="406"/>
      <c r="D36" s="406"/>
      <c r="E36" s="247"/>
      <c r="F36" s="247"/>
      <c r="G36" s="247"/>
      <c r="H36" s="247"/>
      <c r="I36" s="247"/>
      <c r="J36" s="247"/>
      <c r="K36" s="247"/>
    </row>
    <row r="37" spans="1:11" x14ac:dyDescent="0.25">
      <c r="A37" s="261"/>
      <c r="B37" s="406"/>
      <c r="C37" s="406"/>
      <c r="D37" s="406"/>
      <c r="E37" s="247"/>
      <c r="F37" s="247"/>
      <c r="G37" s="247"/>
      <c r="H37" s="247"/>
      <c r="I37" s="247"/>
      <c r="J37" s="247"/>
      <c r="K37" s="247"/>
    </row>
    <row r="38" spans="1:11" x14ac:dyDescent="0.25">
      <c r="A38" s="261"/>
      <c r="B38" s="406"/>
      <c r="C38" s="406"/>
      <c r="D38" s="406"/>
      <c r="E38" s="247"/>
      <c r="F38" s="247"/>
      <c r="G38" s="247"/>
      <c r="H38" s="247"/>
      <c r="I38" s="247"/>
      <c r="J38" s="247"/>
      <c r="K38" s="247"/>
    </row>
    <row r="39" spans="1:11" x14ac:dyDescent="0.25">
      <c r="A39" s="261"/>
      <c r="B39" s="406"/>
      <c r="C39" s="406"/>
      <c r="D39" s="406"/>
      <c r="E39" s="247"/>
      <c r="F39" s="247"/>
      <c r="G39" s="247"/>
      <c r="H39" s="247"/>
      <c r="I39" s="247"/>
      <c r="J39" s="247"/>
      <c r="K39" s="247"/>
    </row>
    <row r="40" spans="1:11" x14ac:dyDescent="0.25">
      <c r="A40" s="261"/>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הנדסאים וטכנאים - חברה לניהול קופות גמל בע"מ</v>
      </c>
    </row>
    <row r="3" spans="1:121" ht="15.6" x14ac:dyDescent="0.3">
      <c r="B3" s="173" t="str">
        <f>CONCATENATE(הוראות!Z13,הוראות!F13)</f>
        <v>הנתונים ביחידות בודדות לשנת 2019</v>
      </c>
    </row>
    <row r="4" spans="1:121" ht="12.75" customHeight="1" x14ac:dyDescent="0.25">
      <c r="B4" s="172" t="s">
        <v>425</v>
      </c>
      <c r="C4" s="356" t="s">
        <v>87</v>
      </c>
      <c r="D4" s="357"/>
      <c r="E4" s="357"/>
      <c r="F4" s="357"/>
      <c r="G4" s="357"/>
      <c r="H4" s="357"/>
      <c r="I4" s="357"/>
      <c r="J4" s="357"/>
      <c r="K4" s="357"/>
      <c r="L4" s="357"/>
      <c r="M4" s="357"/>
      <c r="N4" s="357"/>
      <c r="O4" s="357"/>
      <c r="P4" s="358"/>
      <c r="Q4" s="356" t="s">
        <v>88</v>
      </c>
      <c r="R4" s="357"/>
      <c r="S4" s="357"/>
      <c r="T4" s="357"/>
      <c r="U4" s="357"/>
      <c r="V4" s="357"/>
      <c r="W4" s="357"/>
      <c r="X4" s="357"/>
      <c r="Y4" s="357"/>
      <c r="Z4" s="357"/>
      <c r="AA4" s="357"/>
      <c r="AB4" s="357"/>
      <c r="AC4" s="357"/>
      <c r="AD4" s="358"/>
      <c r="AE4" s="356" t="s">
        <v>89</v>
      </c>
      <c r="AF4" s="357"/>
      <c r="AG4" s="357"/>
      <c r="AH4" s="357"/>
      <c r="AI4" s="357"/>
      <c r="AJ4" s="357"/>
      <c r="AK4" s="357"/>
      <c r="AL4" s="357"/>
      <c r="AM4" s="357"/>
      <c r="AN4" s="357"/>
      <c r="AO4" s="357"/>
      <c r="AP4" s="357"/>
      <c r="AQ4" s="357"/>
      <c r="AR4" s="358"/>
      <c r="AS4" s="356" t="s">
        <v>90</v>
      </c>
      <c r="AT4" s="357"/>
      <c r="AU4" s="357"/>
      <c r="AV4" s="357"/>
      <c r="AW4" s="357"/>
      <c r="AX4" s="357"/>
      <c r="AY4" s="357"/>
      <c r="AZ4" s="357"/>
      <c r="BA4" s="357"/>
      <c r="BB4" s="357"/>
      <c r="BC4" s="357"/>
      <c r="BD4" s="357"/>
      <c r="BE4" s="357"/>
      <c r="BF4" s="358"/>
      <c r="BG4" s="364" t="s">
        <v>91</v>
      </c>
      <c r="BH4" s="365"/>
      <c r="BI4" s="365"/>
      <c r="BJ4" s="365"/>
      <c r="BK4" s="365"/>
      <c r="BL4" s="365"/>
      <c r="BM4" s="366"/>
      <c r="BN4" s="356" t="s">
        <v>92</v>
      </c>
      <c r="BO4" s="357"/>
      <c r="BP4" s="357"/>
      <c r="BQ4" s="357"/>
      <c r="BR4" s="357"/>
      <c r="BS4" s="357"/>
      <c r="BT4" s="357"/>
      <c r="BU4" s="357"/>
      <c r="BV4" s="357"/>
      <c r="BW4" s="357"/>
      <c r="BX4" s="357"/>
      <c r="BY4" s="357"/>
      <c r="BZ4" s="357"/>
      <c r="CA4" s="358"/>
      <c r="CB4" s="356" t="s">
        <v>93</v>
      </c>
      <c r="CC4" s="357"/>
      <c r="CD4" s="357"/>
      <c r="CE4" s="357"/>
      <c r="CF4" s="357"/>
      <c r="CG4" s="357"/>
      <c r="CH4" s="357"/>
      <c r="CI4" s="357"/>
      <c r="CJ4" s="357"/>
      <c r="CK4" s="357"/>
      <c r="CL4" s="357"/>
      <c r="CM4" s="357"/>
      <c r="CN4" s="357"/>
      <c r="CO4" s="358"/>
      <c r="CP4" s="356" t="s">
        <v>94</v>
      </c>
      <c r="CQ4" s="357"/>
      <c r="CR4" s="357"/>
      <c r="CS4" s="357"/>
      <c r="CT4" s="357"/>
      <c r="CU4" s="357"/>
      <c r="CV4" s="357"/>
      <c r="CW4" s="357"/>
      <c r="CX4" s="357"/>
      <c r="CY4" s="357"/>
      <c r="CZ4" s="357"/>
      <c r="DA4" s="357"/>
      <c r="DB4" s="357"/>
      <c r="DC4" s="358"/>
      <c r="DD4" s="364" t="s">
        <v>95</v>
      </c>
      <c r="DE4" s="365"/>
      <c r="DF4" s="365"/>
      <c r="DG4" s="365"/>
      <c r="DH4" s="365"/>
      <c r="DI4" s="365"/>
      <c r="DJ4" s="365"/>
      <c r="DK4" s="365"/>
      <c r="DL4" s="365"/>
      <c r="DM4" s="365"/>
      <c r="DN4" s="365"/>
      <c r="DO4" s="365"/>
      <c r="DP4" s="365"/>
      <c r="DQ4" s="366"/>
    </row>
    <row r="5" spans="1:121" ht="12.75" customHeight="1" x14ac:dyDescent="0.25">
      <c r="C5" s="359" t="s">
        <v>96</v>
      </c>
      <c r="D5" s="371"/>
      <c r="E5" s="371"/>
      <c r="F5" s="371"/>
      <c r="G5" s="371"/>
      <c r="H5" s="371"/>
      <c r="I5" s="372"/>
      <c r="J5" s="359" t="s">
        <v>97</v>
      </c>
      <c r="K5" s="371"/>
      <c r="L5" s="371"/>
      <c r="M5" s="371"/>
      <c r="N5" s="371"/>
      <c r="O5" s="371"/>
      <c r="P5" s="372"/>
      <c r="Q5" s="359" t="s">
        <v>96</v>
      </c>
      <c r="R5" s="371"/>
      <c r="S5" s="371"/>
      <c r="T5" s="371"/>
      <c r="U5" s="371"/>
      <c r="V5" s="371"/>
      <c r="W5" s="372"/>
      <c r="X5" s="359" t="s">
        <v>97</v>
      </c>
      <c r="Y5" s="371"/>
      <c r="Z5" s="371"/>
      <c r="AA5" s="371"/>
      <c r="AB5" s="371"/>
      <c r="AC5" s="371"/>
      <c r="AD5" s="372"/>
      <c r="AE5" s="359" t="s">
        <v>96</v>
      </c>
      <c r="AF5" s="371"/>
      <c r="AG5" s="371"/>
      <c r="AH5" s="371"/>
      <c r="AI5" s="371"/>
      <c r="AJ5" s="371"/>
      <c r="AK5" s="372"/>
      <c r="AL5" s="359" t="s">
        <v>97</v>
      </c>
      <c r="AM5" s="371"/>
      <c r="AN5" s="371"/>
      <c r="AO5" s="371"/>
      <c r="AP5" s="371"/>
      <c r="AQ5" s="371"/>
      <c r="AR5" s="372"/>
      <c r="AS5" s="359" t="s">
        <v>96</v>
      </c>
      <c r="AT5" s="371"/>
      <c r="AU5" s="371"/>
      <c r="AV5" s="371"/>
      <c r="AW5" s="371"/>
      <c r="AX5" s="371"/>
      <c r="AY5" s="372"/>
      <c r="AZ5" s="359" t="s">
        <v>97</v>
      </c>
      <c r="BA5" s="371"/>
      <c r="BB5" s="371"/>
      <c r="BC5" s="371"/>
      <c r="BD5" s="371"/>
      <c r="BE5" s="371"/>
      <c r="BF5" s="372"/>
      <c r="BG5" s="367"/>
      <c r="BH5" s="369"/>
      <c r="BI5" s="369"/>
      <c r="BJ5" s="369"/>
      <c r="BK5" s="369"/>
      <c r="BL5" s="369"/>
      <c r="BM5" s="370"/>
      <c r="BN5" s="359" t="s">
        <v>96</v>
      </c>
      <c r="BO5" s="371"/>
      <c r="BP5" s="371"/>
      <c r="BQ5" s="371"/>
      <c r="BR5" s="371"/>
      <c r="BS5" s="371"/>
      <c r="BT5" s="372"/>
      <c r="BU5" s="359" t="s">
        <v>97</v>
      </c>
      <c r="BV5" s="371"/>
      <c r="BW5" s="371"/>
      <c r="BX5" s="371"/>
      <c r="BY5" s="371"/>
      <c r="BZ5" s="371"/>
      <c r="CA5" s="372"/>
      <c r="CB5" s="359" t="s">
        <v>96</v>
      </c>
      <c r="CC5" s="371"/>
      <c r="CD5" s="371"/>
      <c r="CE5" s="371"/>
      <c r="CF5" s="371"/>
      <c r="CG5" s="371"/>
      <c r="CH5" s="372"/>
      <c r="CI5" s="359" t="s">
        <v>97</v>
      </c>
      <c r="CJ5" s="371"/>
      <c r="CK5" s="371"/>
      <c r="CL5" s="371"/>
      <c r="CM5" s="371"/>
      <c r="CN5" s="371"/>
      <c r="CO5" s="372"/>
      <c r="CP5" s="359" t="s">
        <v>96</v>
      </c>
      <c r="CQ5" s="371"/>
      <c r="CR5" s="371"/>
      <c r="CS5" s="371"/>
      <c r="CT5" s="371"/>
      <c r="CU5" s="371"/>
      <c r="CV5" s="372"/>
      <c r="CW5" s="359" t="s">
        <v>97</v>
      </c>
      <c r="CX5" s="371"/>
      <c r="CY5" s="371"/>
      <c r="CZ5" s="371"/>
      <c r="DA5" s="371"/>
      <c r="DB5" s="371"/>
      <c r="DC5" s="372"/>
      <c r="DD5" s="359" t="s">
        <v>96</v>
      </c>
      <c r="DE5" s="371"/>
      <c r="DF5" s="371"/>
      <c r="DG5" s="371"/>
      <c r="DH5" s="371"/>
      <c r="DI5" s="371"/>
      <c r="DJ5" s="372"/>
      <c r="DK5" s="359" t="s">
        <v>97</v>
      </c>
      <c r="DL5" s="371"/>
      <c r="DM5" s="371"/>
      <c r="DN5" s="371"/>
      <c r="DO5" s="371"/>
      <c r="DP5" s="371"/>
      <c r="DQ5" s="372"/>
    </row>
    <row r="6" spans="1:121" ht="12.75" customHeight="1" x14ac:dyDescent="0.25">
      <c r="C6" s="409" t="s">
        <v>32</v>
      </c>
      <c r="D6" s="360" t="s">
        <v>33</v>
      </c>
      <c r="E6" s="360"/>
      <c r="F6" s="360"/>
      <c r="G6" s="360"/>
      <c r="H6" s="360"/>
      <c r="I6" s="361"/>
      <c r="J6" s="409" t="str">
        <f>C6</f>
        <v>סה"כ מספר תביעות</v>
      </c>
      <c r="K6" s="360" t="s">
        <v>33</v>
      </c>
      <c r="L6" s="360"/>
      <c r="M6" s="360"/>
      <c r="N6" s="360"/>
      <c r="O6" s="360"/>
      <c r="P6" s="361"/>
      <c r="Q6" s="409" t="str">
        <f>J6</f>
        <v>סה"כ מספר תביעות</v>
      </c>
      <c r="R6" s="360" t="s">
        <v>33</v>
      </c>
      <c r="S6" s="360"/>
      <c r="T6" s="360"/>
      <c r="U6" s="360"/>
      <c r="V6" s="360"/>
      <c r="W6" s="361"/>
      <c r="X6" s="409" t="str">
        <f>Q6</f>
        <v>סה"כ מספר תביעות</v>
      </c>
      <c r="Y6" s="360" t="s">
        <v>33</v>
      </c>
      <c r="Z6" s="360"/>
      <c r="AA6" s="360"/>
      <c r="AB6" s="360"/>
      <c r="AC6" s="360"/>
      <c r="AD6" s="361"/>
      <c r="AE6" s="409" t="str">
        <f>X6</f>
        <v>סה"כ מספר תביעות</v>
      </c>
      <c r="AF6" s="360" t="s">
        <v>33</v>
      </c>
      <c r="AG6" s="360"/>
      <c r="AH6" s="360"/>
      <c r="AI6" s="360"/>
      <c r="AJ6" s="360"/>
      <c r="AK6" s="361"/>
      <c r="AL6" s="409" t="str">
        <f>AE6</f>
        <v>סה"כ מספר תביעות</v>
      </c>
      <c r="AM6" s="360" t="s">
        <v>33</v>
      </c>
      <c r="AN6" s="360"/>
      <c r="AO6" s="360"/>
      <c r="AP6" s="360"/>
      <c r="AQ6" s="360"/>
      <c r="AR6" s="361"/>
      <c r="AS6" s="409" t="str">
        <f>AL6</f>
        <v>סה"כ מספר תביעות</v>
      </c>
      <c r="AT6" s="360" t="s">
        <v>33</v>
      </c>
      <c r="AU6" s="360"/>
      <c r="AV6" s="360"/>
      <c r="AW6" s="360"/>
      <c r="AX6" s="360"/>
      <c r="AY6" s="361"/>
      <c r="AZ6" s="409" t="str">
        <f>AS6</f>
        <v>סה"כ מספר תביעות</v>
      </c>
      <c r="BA6" s="360" t="s">
        <v>33</v>
      </c>
      <c r="BB6" s="360"/>
      <c r="BC6" s="360"/>
      <c r="BD6" s="360"/>
      <c r="BE6" s="360"/>
      <c r="BF6" s="361"/>
      <c r="BG6" s="409" t="str">
        <f>AZ6</f>
        <v>סה"כ מספר תביעות</v>
      </c>
      <c r="BH6" s="360" t="s">
        <v>33</v>
      </c>
      <c r="BI6" s="360"/>
      <c r="BJ6" s="360"/>
      <c r="BK6" s="360"/>
      <c r="BL6" s="360"/>
      <c r="BM6" s="361"/>
      <c r="BN6" s="409" t="str">
        <f>AZ6</f>
        <v>סה"כ מספר תביעות</v>
      </c>
      <c r="BO6" s="360" t="s">
        <v>33</v>
      </c>
      <c r="BP6" s="360"/>
      <c r="BQ6" s="360"/>
      <c r="BR6" s="360"/>
      <c r="BS6" s="360"/>
      <c r="BT6" s="361"/>
      <c r="BU6" s="409" t="str">
        <f>BG6</f>
        <v>סה"כ מספר תביעות</v>
      </c>
      <c r="BV6" s="360" t="s">
        <v>33</v>
      </c>
      <c r="BW6" s="360"/>
      <c r="BX6" s="360"/>
      <c r="BY6" s="360"/>
      <c r="BZ6" s="360"/>
      <c r="CA6" s="361"/>
      <c r="CB6" s="409" t="str">
        <f>BN6</f>
        <v>סה"כ מספר תביעות</v>
      </c>
      <c r="CC6" s="360" t="s">
        <v>33</v>
      </c>
      <c r="CD6" s="360"/>
      <c r="CE6" s="360"/>
      <c r="CF6" s="360"/>
      <c r="CG6" s="360"/>
      <c r="CH6" s="361"/>
      <c r="CI6" s="409" t="str">
        <f>BU6</f>
        <v>סה"כ מספר תביעות</v>
      </c>
      <c r="CJ6" s="360" t="s">
        <v>33</v>
      </c>
      <c r="CK6" s="360"/>
      <c r="CL6" s="360"/>
      <c r="CM6" s="360"/>
      <c r="CN6" s="360"/>
      <c r="CO6" s="361"/>
      <c r="CP6" s="409" t="str">
        <f>CB6</f>
        <v>סה"כ מספר תביעות</v>
      </c>
      <c r="CQ6" s="360" t="s">
        <v>33</v>
      </c>
      <c r="CR6" s="360"/>
      <c r="CS6" s="360"/>
      <c r="CT6" s="360"/>
      <c r="CU6" s="360"/>
      <c r="CV6" s="361"/>
      <c r="CW6" s="409" t="str">
        <f>CI6</f>
        <v>סה"כ מספר תביעות</v>
      </c>
      <c r="CX6" s="360" t="s">
        <v>33</v>
      </c>
      <c r="CY6" s="360"/>
      <c r="CZ6" s="360"/>
      <c r="DA6" s="360"/>
      <c r="DB6" s="360"/>
      <c r="DC6" s="361"/>
      <c r="DD6" s="409" t="str">
        <f>CP6</f>
        <v>סה"כ מספר תביעות</v>
      </c>
      <c r="DE6" s="360" t="s">
        <v>33</v>
      </c>
      <c r="DF6" s="360"/>
      <c r="DG6" s="360"/>
      <c r="DH6" s="360"/>
      <c r="DI6" s="360"/>
      <c r="DJ6" s="361"/>
      <c r="DK6" s="409" t="str">
        <f>CW6</f>
        <v>סה"כ מספר תביעות</v>
      </c>
      <c r="DL6" s="360" t="s">
        <v>33</v>
      </c>
      <c r="DM6" s="360"/>
      <c r="DN6" s="360"/>
      <c r="DO6" s="360"/>
      <c r="DP6" s="360"/>
      <c r="DQ6" s="361"/>
    </row>
    <row r="7" spans="1:121" ht="25.5" customHeight="1" x14ac:dyDescent="0.25">
      <c r="B7" s="373" t="s">
        <v>34</v>
      </c>
      <c r="C7" s="363"/>
      <c r="D7" s="224" t="s">
        <v>495</v>
      </c>
      <c r="E7" s="44" t="s">
        <v>496</v>
      </c>
      <c r="F7" s="44" t="s">
        <v>394</v>
      </c>
      <c r="G7" s="44" t="s">
        <v>395</v>
      </c>
      <c r="H7" s="44" t="s">
        <v>396</v>
      </c>
      <c r="I7" s="151" t="s">
        <v>41</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c r="AL7" s="363"/>
      <c r="AM7" s="224" t="s">
        <v>495</v>
      </c>
      <c r="AN7" s="44" t="s">
        <v>496</v>
      </c>
      <c r="AO7" s="44" t="s">
        <v>394</v>
      </c>
      <c r="AP7" s="44" t="s">
        <v>395</v>
      </c>
      <c r="AQ7" s="44" t="s">
        <v>396</v>
      </c>
      <c r="AR7" s="151" t="s">
        <v>41</v>
      </c>
      <c r="AS7" s="363"/>
      <c r="AT7" s="224" t="s">
        <v>495</v>
      </c>
      <c r="AU7" s="44" t="s">
        <v>496</v>
      </c>
      <c r="AV7" s="44" t="s">
        <v>394</v>
      </c>
      <c r="AW7" s="44" t="s">
        <v>395</v>
      </c>
      <c r="AX7" s="44" t="s">
        <v>396</v>
      </c>
      <c r="AY7" s="151" t="s">
        <v>41</v>
      </c>
      <c r="AZ7" s="363"/>
      <c r="BA7" s="224" t="s">
        <v>495</v>
      </c>
      <c r="BB7" s="44" t="s">
        <v>496</v>
      </c>
      <c r="BC7" s="44" t="s">
        <v>394</v>
      </c>
      <c r="BD7" s="44" t="s">
        <v>395</v>
      </c>
      <c r="BE7" s="44" t="s">
        <v>396</v>
      </c>
      <c r="BF7" s="151" t="s">
        <v>41</v>
      </c>
      <c r="BG7" s="363"/>
      <c r="BH7" s="224" t="s">
        <v>495</v>
      </c>
      <c r="BI7" s="44" t="s">
        <v>496</v>
      </c>
      <c r="BJ7" s="44" t="s">
        <v>394</v>
      </c>
      <c r="BK7" s="44" t="s">
        <v>395</v>
      </c>
      <c r="BL7" s="44" t="s">
        <v>396</v>
      </c>
      <c r="BM7" s="151" t="s">
        <v>41</v>
      </c>
      <c r="BN7" s="363"/>
      <c r="BO7" s="224" t="s">
        <v>495</v>
      </c>
      <c r="BP7" s="44" t="s">
        <v>496</v>
      </c>
      <c r="BQ7" s="44" t="s">
        <v>394</v>
      </c>
      <c r="BR7" s="44" t="s">
        <v>395</v>
      </c>
      <c r="BS7" s="44" t="s">
        <v>396</v>
      </c>
      <c r="BT7" s="151" t="s">
        <v>41</v>
      </c>
      <c r="BU7" s="363"/>
      <c r="BV7" s="224" t="s">
        <v>495</v>
      </c>
      <c r="BW7" s="44" t="s">
        <v>496</v>
      </c>
      <c r="BX7" s="44" t="s">
        <v>394</v>
      </c>
      <c r="BY7" s="44" t="s">
        <v>395</v>
      </c>
      <c r="BZ7" s="44" t="s">
        <v>396</v>
      </c>
      <c r="CA7" s="151" t="s">
        <v>41</v>
      </c>
      <c r="CB7" s="363"/>
      <c r="CC7" s="224" t="s">
        <v>495</v>
      </c>
      <c r="CD7" s="44" t="s">
        <v>496</v>
      </c>
      <c r="CE7" s="44" t="s">
        <v>394</v>
      </c>
      <c r="CF7" s="44" t="s">
        <v>395</v>
      </c>
      <c r="CG7" s="44" t="s">
        <v>396</v>
      </c>
      <c r="CH7" s="151" t="s">
        <v>41</v>
      </c>
      <c r="CI7" s="363"/>
      <c r="CJ7" s="224" t="s">
        <v>495</v>
      </c>
      <c r="CK7" s="44" t="s">
        <v>496</v>
      </c>
      <c r="CL7" s="44" t="s">
        <v>394</v>
      </c>
      <c r="CM7" s="44" t="s">
        <v>395</v>
      </c>
      <c r="CN7" s="44" t="s">
        <v>396</v>
      </c>
      <c r="CO7" s="151" t="s">
        <v>41</v>
      </c>
      <c r="CP7" s="363"/>
      <c r="CQ7" s="224" t="s">
        <v>495</v>
      </c>
      <c r="CR7" s="44" t="s">
        <v>496</v>
      </c>
      <c r="CS7" s="44" t="s">
        <v>394</v>
      </c>
      <c r="CT7" s="44" t="s">
        <v>395</v>
      </c>
      <c r="CU7" s="44" t="s">
        <v>396</v>
      </c>
      <c r="CV7" s="151" t="s">
        <v>41</v>
      </c>
      <c r="CW7" s="363"/>
      <c r="CX7" s="224" t="s">
        <v>495</v>
      </c>
      <c r="CY7" s="44" t="s">
        <v>496</v>
      </c>
      <c r="CZ7" s="44" t="s">
        <v>394</v>
      </c>
      <c r="DA7" s="44" t="s">
        <v>395</v>
      </c>
      <c r="DB7" s="44" t="s">
        <v>396</v>
      </c>
      <c r="DC7" s="151" t="s">
        <v>41</v>
      </c>
      <c r="DD7" s="363"/>
      <c r="DE7" s="224" t="s">
        <v>495</v>
      </c>
      <c r="DF7" s="44" t="s">
        <v>496</v>
      </c>
      <c r="DG7" s="44" t="s">
        <v>394</v>
      </c>
      <c r="DH7" s="44" t="s">
        <v>395</v>
      </c>
      <c r="DI7" s="44" t="s">
        <v>396</v>
      </c>
      <c r="DJ7" s="151" t="s">
        <v>41</v>
      </c>
      <c r="DK7" s="363"/>
      <c r="DL7" s="224" t="s">
        <v>495</v>
      </c>
      <c r="DM7" s="44" t="s">
        <v>496</v>
      </c>
      <c r="DN7" s="44" t="s">
        <v>394</v>
      </c>
      <c r="DO7" s="44" t="s">
        <v>395</v>
      </c>
      <c r="DP7" s="44" t="s">
        <v>396</v>
      </c>
      <c r="DQ7" s="151" t="s">
        <v>41</v>
      </c>
    </row>
    <row r="8" spans="1:121" x14ac:dyDescent="0.25">
      <c r="B8" s="37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13" t="s">
        <v>179</v>
      </c>
      <c r="C31" s="410" t="s">
        <v>87</v>
      </c>
      <c r="D31" s="411"/>
      <c r="E31" s="411"/>
      <c r="F31" s="411"/>
      <c r="G31" s="411"/>
      <c r="H31" s="411"/>
      <c r="I31" s="412"/>
      <c r="J31" s="410" t="s">
        <v>88</v>
      </c>
      <c r="K31" s="411"/>
      <c r="L31" s="411"/>
      <c r="M31" s="411"/>
      <c r="N31" s="411"/>
      <c r="O31" s="411"/>
      <c r="P31" s="412"/>
      <c r="Q31" s="410" t="s">
        <v>89</v>
      </c>
      <c r="R31" s="411"/>
      <c r="S31" s="411"/>
      <c r="T31" s="411"/>
      <c r="U31" s="411"/>
      <c r="V31" s="411"/>
      <c r="W31" s="412"/>
      <c r="X31" s="410" t="s">
        <v>90</v>
      </c>
      <c r="Y31" s="411"/>
      <c r="Z31" s="411"/>
      <c r="AA31" s="411"/>
      <c r="AB31" s="411"/>
      <c r="AC31" s="411"/>
      <c r="AD31" s="412"/>
      <c r="AE31" s="410" t="s">
        <v>91</v>
      </c>
      <c r="AF31" s="411"/>
      <c r="AG31" s="411"/>
      <c r="AH31" s="411"/>
      <c r="AI31" s="411"/>
      <c r="AJ31" s="411"/>
      <c r="AK31" s="412"/>
      <c r="AL31" s="410" t="s">
        <v>92</v>
      </c>
      <c r="AM31" s="411"/>
      <c r="AN31" s="411"/>
      <c r="AO31" s="411"/>
      <c r="AP31" s="411"/>
      <c r="AQ31" s="411"/>
      <c r="AR31" s="412"/>
      <c r="AS31" s="410" t="s">
        <v>93</v>
      </c>
      <c r="AT31" s="411"/>
      <c r="AU31" s="411"/>
      <c r="AV31" s="411"/>
      <c r="AW31" s="411"/>
      <c r="AX31" s="411"/>
      <c r="AY31" s="412"/>
      <c r="AZ31" s="410" t="s">
        <v>94</v>
      </c>
      <c r="BA31" s="411"/>
      <c r="BB31" s="411"/>
      <c r="BC31" s="411"/>
      <c r="BD31" s="411"/>
      <c r="BE31" s="411"/>
      <c r="BF31" s="412"/>
      <c r="BG31" s="410" t="s">
        <v>95</v>
      </c>
      <c r="BH31" s="411"/>
      <c r="BI31" s="411"/>
      <c r="BJ31" s="411"/>
      <c r="BK31" s="411"/>
      <c r="BL31" s="411"/>
      <c r="BM31" s="412"/>
      <c r="BN31" s="263"/>
      <c r="BO31" s="263"/>
      <c r="BP31" s="263"/>
      <c r="BQ31" s="263"/>
      <c r="BR31" s="263"/>
    </row>
    <row r="32" spans="1:121" ht="25.5" hidden="1" customHeight="1" x14ac:dyDescent="0.25">
      <c r="A32" s="254"/>
      <c r="B32" s="414"/>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5"/>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2019</v>
      </c>
      <c r="F3" s="110">
        <f>E3-1</f>
        <v>-1</v>
      </c>
    </row>
    <row r="4" spans="1:77" x14ac:dyDescent="0.25">
      <c r="B4" s="172" t="s">
        <v>425</v>
      </c>
    </row>
    <row r="5" spans="1:77" ht="13.8" thickBot="1" x14ac:dyDescent="0.3"/>
    <row r="6" spans="1:77" x14ac:dyDescent="0.25">
      <c r="A6" s="253"/>
      <c r="B6" s="413" t="s">
        <v>179</v>
      </c>
      <c r="C6" s="400"/>
      <c r="D6" s="401"/>
      <c r="E6" s="410" t="s">
        <v>87</v>
      </c>
      <c r="F6" s="411"/>
      <c r="G6" s="411"/>
      <c r="H6" s="411"/>
      <c r="I6" s="411"/>
      <c r="J6" s="411"/>
      <c r="K6" s="412"/>
      <c r="L6" s="410" t="s">
        <v>88</v>
      </c>
      <c r="M6" s="411"/>
      <c r="N6" s="411"/>
      <c r="O6" s="411"/>
      <c r="P6" s="411"/>
      <c r="Q6" s="411"/>
      <c r="R6" s="412"/>
      <c r="S6" s="410" t="s">
        <v>89</v>
      </c>
      <c r="T6" s="411"/>
      <c r="U6" s="411"/>
      <c r="V6" s="411"/>
      <c r="W6" s="411"/>
      <c r="X6" s="411"/>
      <c r="Y6" s="412"/>
      <c r="Z6" s="410" t="s">
        <v>90</v>
      </c>
      <c r="AA6" s="411"/>
      <c r="AB6" s="411"/>
      <c r="AC6" s="411"/>
      <c r="AD6" s="411"/>
      <c r="AE6" s="411"/>
      <c r="AF6" s="412"/>
      <c r="AG6" s="410" t="s">
        <v>91</v>
      </c>
      <c r="AH6" s="411"/>
      <c r="AI6" s="411"/>
      <c r="AJ6" s="411"/>
      <c r="AK6" s="411"/>
      <c r="AL6" s="411"/>
      <c r="AM6" s="412"/>
      <c r="AN6" s="410" t="s">
        <v>92</v>
      </c>
      <c r="AO6" s="411"/>
      <c r="AP6" s="411"/>
      <c r="AQ6" s="411"/>
      <c r="AR6" s="411"/>
      <c r="AS6" s="411"/>
      <c r="AT6" s="412"/>
      <c r="AU6" s="410" t="s">
        <v>93</v>
      </c>
      <c r="AV6" s="411"/>
      <c r="AW6" s="411"/>
      <c r="AX6" s="411"/>
      <c r="AY6" s="411"/>
      <c r="AZ6" s="411"/>
      <c r="BA6" s="412"/>
      <c r="BB6" s="410" t="s">
        <v>94</v>
      </c>
      <c r="BC6" s="411"/>
      <c r="BD6" s="411"/>
      <c r="BE6" s="411"/>
      <c r="BF6" s="411"/>
      <c r="BG6" s="411"/>
      <c r="BH6" s="412"/>
      <c r="BI6" s="410" t="s">
        <v>95</v>
      </c>
      <c r="BJ6" s="411"/>
      <c r="BK6" s="411"/>
      <c r="BL6" s="411"/>
      <c r="BM6" s="411"/>
      <c r="BN6" s="411"/>
      <c r="BO6" s="412"/>
      <c r="BP6" s="263"/>
      <c r="BQ6" s="263"/>
      <c r="BR6" s="263"/>
      <c r="BS6" s="263"/>
      <c r="BT6" s="263"/>
    </row>
    <row r="7" spans="1:77" ht="25.5" customHeight="1" x14ac:dyDescent="0.25">
      <c r="A7" s="254"/>
      <c r="B7" s="414"/>
      <c r="C7" s="402"/>
      <c r="D7" s="403"/>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5"/>
      <c r="C8" s="404"/>
      <c r="D8" s="405"/>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397" t="s">
        <v>500</v>
      </c>
      <c r="C10" s="398"/>
      <c r="D10" s="399"/>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397" t="s">
        <v>499</v>
      </c>
      <c r="C11" s="398"/>
      <c r="D11" s="399"/>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406"/>
      <c r="C26" s="406"/>
      <c r="D26" s="406"/>
      <c r="E26" s="247"/>
      <c r="F26" s="247"/>
      <c r="G26" s="247"/>
      <c r="H26" s="247"/>
      <c r="I26" s="247"/>
      <c r="J26" s="247"/>
      <c r="K26" s="247"/>
    </row>
    <row r="27" spans="1:72" x14ac:dyDescent="0.25">
      <c r="A27" s="247"/>
      <c r="B27" s="407"/>
      <c r="C27" s="407"/>
      <c r="D27" s="407"/>
      <c r="E27" s="261"/>
      <c r="F27" s="261"/>
      <c r="G27" s="261"/>
      <c r="H27" s="261"/>
      <c r="I27" s="261"/>
      <c r="J27" s="261"/>
      <c r="K27" s="261"/>
    </row>
    <row r="28" spans="1:72" x14ac:dyDescent="0.25">
      <c r="A28" s="246"/>
      <c r="B28" s="406"/>
      <c r="C28" s="406"/>
      <c r="D28" s="406"/>
      <c r="E28" s="247"/>
      <c r="F28" s="247"/>
      <c r="G28" s="247"/>
      <c r="H28" s="247"/>
      <c r="I28" s="247"/>
      <c r="J28" s="247"/>
      <c r="K28" s="247"/>
    </row>
    <row r="29" spans="1:72" x14ac:dyDescent="0.25">
      <c r="A29" s="261"/>
      <c r="B29" s="406"/>
      <c r="C29" s="408"/>
      <c r="D29" s="408"/>
      <c r="E29" s="271"/>
      <c r="F29" s="271"/>
      <c r="G29" s="272"/>
      <c r="H29" s="271"/>
      <c r="I29" s="271"/>
      <c r="J29" s="271"/>
      <c r="K29" s="271"/>
    </row>
    <row r="30" spans="1:72" x14ac:dyDescent="0.25">
      <c r="A30" s="261"/>
      <c r="B30" s="406"/>
      <c r="C30" s="406"/>
      <c r="D30" s="406"/>
      <c r="E30" s="247"/>
      <c r="F30" s="247"/>
      <c r="G30" s="247"/>
      <c r="H30" s="247"/>
      <c r="I30" s="247"/>
      <c r="J30" s="247"/>
      <c r="K30" s="247"/>
    </row>
    <row r="31" spans="1:72" x14ac:dyDescent="0.25">
      <c r="A31" s="261"/>
      <c r="B31" s="406"/>
      <c r="C31" s="406"/>
      <c r="D31" s="406"/>
      <c r="E31" s="247"/>
      <c r="F31" s="247"/>
      <c r="G31" s="247"/>
      <c r="H31" s="247"/>
      <c r="I31" s="247"/>
      <c r="J31" s="247"/>
      <c r="K31" s="247"/>
    </row>
    <row r="32" spans="1:72" x14ac:dyDescent="0.25">
      <c r="A32" s="262"/>
      <c r="B32" s="406"/>
      <c r="C32" s="406"/>
      <c r="D32" s="406"/>
      <c r="E32" s="247"/>
      <c r="F32" s="247"/>
      <c r="G32" s="247"/>
      <c r="H32" s="247"/>
      <c r="I32" s="247"/>
      <c r="J32" s="247"/>
      <c r="K32" s="247"/>
    </row>
    <row r="33" spans="1:11" x14ac:dyDescent="0.25">
      <c r="A33" s="261"/>
      <c r="B33" s="406"/>
      <c r="C33" s="406"/>
      <c r="D33" s="406"/>
      <c r="E33" s="247"/>
      <c r="F33" s="247"/>
      <c r="G33" s="247"/>
      <c r="H33" s="247"/>
      <c r="I33" s="247"/>
      <c r="J33" s="247"/>
      <c r="K33" s="247"/>
    </row>
    <row r="34" spans="1:11" x14ac:dyDescent="0.25">
      <c r="A34" s="261"/>
      <c r="B34" s="406"/>
      <c r="C34" s="406"/>
      <c r="D34" s="406"/>
      <c r="E34" s="247"/>
      <c r="F34" s="247"/>
      <c r="G34" s="247"/>
      <c r="H34" s="247"/>
      <c r="I34" s="247"/>
      <c r="J34" s="247"/>
      <c r="K34" s="247"/>
    </row>
    <row r="35" spans="1:11" x14ac:dyDescent="0.25">
      <c r="A35" s="262"/>
      <c r="B35" s="406"/>
      <c r="C35" s="406"/>
      <c r="D35" s="406"/>
      <c r="E35" s="247"/>
      <c r="F35" s="247"/>
      <c r="G35" s="247"/>
      <c r="H35" s="247"/>
      <c r="I35" s="247"/>
      <c r="J35" s="247"/>
      <c r="K35" s="247"/>
    </row>
    <row r="36" spans="1:11" x14ac:dyDescent="0.25">
      <c r="A36" s="261"/>
      <c r="B36" s="406"/>
      <c r="C36" s="406"/>
      <c r="D36" s="406"/>
      <c r="E36" s="247"/>
      <c r="F36" s="247"/>
      <c r="G36" s="247"/>
      <c r="H36" s="247"/>
      <c r="I36" s="247"/>
      <c r="J36" s="247"/>
      <c r="K36" s="247"/>
    </row>
    <row r="37" spans="1:11" x14ac:dyDescent="0.25">
      <c r="A37" s="261"/>
      <c r="B37" s="406"/>
      <c r="C37" s="406"/>
      <c r="D37" s="406"/>
      <c r="E37" s="247"/>
      <c r="F37" s="247"/>
      <c r="G37" s="247"/>
      <c r="H37" s="247"/>
      <c r="I37" s="247"/>
      <c r="J37" s="247"/>
      <c r="K37" s="247"/>
    </row>
    <row r="38" spans="1:11" x14ac:dyDescent="0.25">
      <c r="A38" s="261"/>
      <c r="B38" s="406"/>
      <c r="C38" s="406"/>
      <c r="D38" s="406"/>
      <c r="E38" s="247"/>
      <c r="F38" s="247"/>
      <c r="G38" s="247"/>
      <c r="H38" s="247"/>
      <c r="I38" s="247"/>
      <c r="J38" s="247"/>
      <c r="K38" s="247"/>
    </row>
    <row r="39" spans="1:11" x14ac:dyDescent="0.25">
      <c r="A39" s="261"/>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הנדסאים וטכנאים - חברה לניהול קופות גמל בע"מ</v>
      </c>
    </row>
    <row r="3" spans="1:39" ht="15.6" x14ac:dyDescent="0.3">
      <c r="B3" s="173" t="str">
        <f>CONCATENATE(הוראות!Z13,הוראות!F13)</f>
        <v>הנתונים ביחידות בודדות לשנת 2019</v>
      </c>
    </row>
    <row r="4" spans="1:39" ht="12.75" customHeight="1" x14ac:dyDescent="0.25">
      <c r="B4" s="172" t="s">
        <v>425</v>
      </c>
      <c r="C4" s="356" t="s">
        <v>140</v>
      </c>
      <c r="D4" s="357"/>
      <c r="E4" s="357"/>
      <c r="F4" s="357"/>
      <c r="G4" s="357"/>
      <c r="H4" s="357"/>
      <c r="I4" s="357"/>
      <c r="J4" s="357"/>
      <c r="K4" s="357"/>
      <c r="L4" s="357"/>
      <c r="M4" s="357"/>
      <c r="N4" s="357"/>
      <c r="O4" s="357"/>
      <c r="P4" s="358"/>
      <c r="Q4" s="356" t="s">
        <v>141</v>
      </c>
      <c r="R4" s="357"/>
      <c r="S4" s="357"/>
      <c r="T4" s="357"/>
      <c r="U4" s="357"/>
      <c r="V4" s="357"/>
      <c r="W4" s="357"/>
      <c r="X4" s="357"/>
      <c r="Y4" s="357"/>
      <c r="Z4" s="357"/>
      <c r="AA4" s="357"/>
      <c r="AB4" s="357"/>
      <c r="AC4" s="357"/>
      <c r="AD4" s="358"/>
      <c r="AE4" s="364" t="s">
        <v>142</v>
      </c>
      <c r="AF4" s="365"/>
      <c r="AG4" s="365"/>
      <c r="AH4" s="365"/>
      <c r="AI4" s="365"/>
      <c r="AJ4" s="365"/>
      <c r="AK4" s="366"/>
    </row>
    <row r="5" spans="1:39" x14ac:dyDescent="0.25">
      <c r="C5" s="418" t="s">
        <v>96</v>
      </c>
      <c r="D5" s="371"/>
      <c r="E5" s="371"/>
      <c r="F5" s="371"/>
      <c r="G5" s="371"/>
      <c r="H5" s="371"/>
      <c r="I5" s="372"/>
      <c r="J5" s="418" t="s">
        <v>97</v>
      </c>
      <c r="K5" s="371"/>
      <c r="L5" s="371"/>
      <c r="M5" s="371"/>
      <c r="N5" s="371"/>
      <c r="O5" s="371"/>
      <c r="P5" s="372"/>
      <c r="Q5" s="418" t="s">
        <v>96</v>
      </c>
      <c r="R5" s="371"/>
      <c r="S5" s="371"/>
      <c r="T5" s="371"/>
      <c r="U5" s="371"/>
      <c r="V5" s="371"/>
      <c r="W5" s="372"/>
      <c r="X5" s="418" t="s">
        <v>97</v>
      </c>
      <c r="Y5" s="371"/>
      <c r="Z5" s="371"/>
      <c r="AA5" s="371"/>
      <c r="AB5" s="371"/>
      <c r="AC5" s="371"/>
      <c r="AD5" s="372"/>
      <c r="AE5" s="417"/>
      <c r="AF5" s="369"/>
      <c r="AG5" s="369"/>
      <c r="AH5" s="369"/>
      <c r="AI5" s="369"/>
      <c r="AJ5" s="369"/>
      <c r="AK5" s="370"/>
    </row>
    <row r="6" spans="1:39" ht="12.75" customHeight="1" x14ac:dyDescent="0.25">
      <c r="C6" s="416" t="s">
        <v>32</v>
      </c>
      <c r="D6" s="360" t="s">
        <v>33</v>
      </c>
      <c r="E6" s="360"/>
      <c r="F6" s="360"/>
      <c r="G6" s="360"/>
      <c r="H6" s="360"/>
      <c r="I6" s="361"/>
      <c r="J6" s="416" t="str">
        <f>C6</f>
        <v>סה"כ מספר תביעות</v>
      </c>
      <c r="K6" s="360" t="s">
        <v>33</v>
      </c>
      <c r="L6" s="360"/>
      <c r="M6" s="360"/>
      <c r="N6" s="360"/>
      <c r="O6" s="360"/>
      <c r="P6" s="361"/>
      <c r="Q6" s="416" t="str">
        <f>C6</f>
        <v>סה"כ מספר תביעות</v>
      </c>
      <c r="R6" s="360" t="s">
        <v>33</v>
      </c>
      <c r="S6" s="360"/>
      <c r="T6" s="360"/>
      <c r="U6" s="360"/>
      <c r="V6" s="360"/>
      <c r="W6" s="361"/>
      <c r="X6" s="416" t="str">
        <f>Q6</f>
        <v>סה"כ מספר תביעות</v>
      </c>
      <c r="Y6" s="360" t="s">
        <v>33</v>
      </c>
      <c r="Z6" s="360"/>
      <c r="AA6" s="360"/>
      <c r="AB6" s="360"/>
      <c r="AC6" s="360"/>
      <c r="AD6" s="361"/>
      <c r="AE6" s="416" t="str">
        <f>X6</f>
        <v>סה"כ מספר תביעות</v>
      </c>
      <c r="AF6" s="360" t="s">
        <v>33</v>
      </c>
      <c r="AG6" s="360"/>
      <c r="AH6" s="360"/>
      <c r="AI6" s="360"/>
      <c r="AJ6" s="360"/>
      <c r="AK6" s="361"/>
    </row>
    <row r="7" spans="1:39" ht="25.5" customHeight="1" x14ac:dyDescent="0.25">
      <c r="B7" s="373" t="s">
        <v>34</v>
      </c>
      <c r="C7" s="363"/>
      <c r="D7" s="224" t="s">
        <v>495</v>
      </c>
      <c r="E7" s="44" t="s">
        <v>496</v>
      </c>
      <c r="F7" s="44" t="s">
        <v>394</v>
      </c>
      <c r="G7" s="44" t="s">
        <v>395</v>
      </c>
      <c r="H7" s="44" t="s">
        <v>396</v>
      </c>
      <c r="I7" s="151" t="s">
        <v>41</v>
      </c>
      <c r="J7" s="363"/>
      <c r="K7" s="224" t="s">
        <v>495</v>
      </c>
      <c r="L7" s="44" t="s">
        <v>496</v>
      </c>
      <c r="M7" s="44" t="s">
        <v>394</v>
      </c>
      <c r="N7" s="44" t="s">
        <v>395</v>
      </c>
      <c r="O7" s="44" t="s">
        <v>396</v>
      </c>
      <c r="P7" s="151" t="s">
        <v>41</v>
      </c>
      <c r="Q7" s="363"/>
      <c r="R7" s="224" t="s">
        <v>495</v>
      </c>
      <c r="S7" s="44" t="s">
        <v>496</v>
      </c>
      <c r="T7" s="44" t="s">
        <v>394</v>
      </c>
      <c r="U7" s="44" t="s">
        <v>395</v>
      </c>
      <c r="V7" s="44" t="s">
        <v>396</v>
      </c>
      <c r="W7" s="151" t="s">
        <v>41</v>
      </c>
      <c r="X7" s="363"/>
      <c r="Y7" s="224" t="s">
        <v>495</v>
      </c>
      <c r="Z7" s="44" t="s">
        <v>496</v>
      </c>
      <c r="AA7" s="44" t="s">
        <v>394</v>
      </c>
      <c r="AB7" s="44" t="s">
        <v>395</v>
      </c>
      <c r="AC7" s="44" t="s">
        <v>396</v>
      </c>
      <c r="AD7" s="151" t="s">
        <v>41</v>
      </c>
      <c r="AE7" s="363"/>
      <c r="AF7" s="224" t="s">
        <v>495</v>
      </c>
      <c r="AG7" s="44" t="s">
        <v>496</v>
      </c>
      <c r="AH7" s="44" t="s">
        <v>394</v>
      </c>
      <c r="AI7" s="44" t="s">
        <v>395</v>
      </c>
      <c r="AJ7" s="44" t="s">
        <v>396</v>
      </c>
      <c r="AK7" s="151" t="s">
        <v>41</v>
      </c>
    </row>
    <row r="8" spans="1:39" ht="12.75" customHeight="1" x14ac:dyDescent="0.25">
      <c r="B8" s="37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13" t="s">
        <v>179</v>
      </c>
      <c r="C31" s="410" t="s">
        <v>140</v>
      </c>
      <c r="D31" s="411"/>
      <c r="E31" s="411"/>
      <c r="F31" s="411"/>
      <c r="G31" s="411"/>
      <c r="H31" s="411"/>
      <c r="I31" s="412"/>
      <c r="J31" s="410" t="s">
        <v>141</v>
      </c>
      <c r="K31" s="411"/>
      <c r="L31" s="411"/>
      <c r="M31" s="411"/>
      <c r="N31" s="411"/>
      <c r="O31" s="411"/>
      <c r="P31" s="412"/>
      <c r="Q31" s="410" t="s">
        <v>142</v>
      </c>
      <c r="R31" s="411"/>
      <c r="S31" s="411"/>
      <c r="T31" s="411"/>
      <c r="U31" s="411"/>
      <c r="V31" s="411"/>
      <c r="W31" s="412"/>
    </row>
    <row r="32" spans="1:37" ht="25.5" hidden="1" customHeight="1" x14ac:dyDescent="0.25">
      <c r="A32" s="254"/>
      <c r="B32" s="414"/>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5"/>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הנדסאים וטכנאים - חברה לניהול קופות גמל בע"מ</v>
      </c>
    </row>
    <row r="3" spans="1:28" ht="12.75" customHeight="1" x14ac:dyDescent="0.35">
      <c r="A3" s="252"/>
      <c r="B3" s="173" t="str">
        <f>CONCATENATE(הוראות!Z13,הוראות!F13)</f>
        <v>הנתונים ביחידות בודדות לשנת 2019</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13" t="s">
        <v>179</v>
      </c>
      <c r="C7" s="400"/>
      <c r="D7" s="400"/>
      <c r="E7" s="410" t="s">
        <v>140</v>
      </c>
      <c r="F7" s="411"/>
      <c r="G7" s="411"/>
      <c r="H7" s="411"/>
      <c r="I7" s="411"/>
      <c r="J7" s="411"/>
      <c r="K7" s="412"/>
      <c r="L7" s="410" t="s">
        <v>141</v>
      </c>
      <c r="M7" s="411"/>
      <c r="N7" s="411"/>
      <c r="O7" s="411"/>
      <c r="P7" s="411"/>
      <c r="Q7" s="411"/>
      <c r="R7" s="412"/>
      <c r="S7" s="410" t="s">
        <v>142</v>
      </c>
      <c r="T7" s="411"/>
      <c r="U7" s="411"/>
      <c r="V7" s="411"/>
      <c r="W7" s="411"/>
      <c r="X7" s="411"/>
      <c r="Y7" s="412"/>
    </row>
    <row r="8" spans="1:28" ht="25.5" customHeight="1" x14ac:dyDescent="0.25">
      <c r="A8" s="254"/>
      <c r="B8" s="402"/>
      <c r="C8" s="402"/>
      <c r="D8" s="402"/>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4"/>
      <c r="C9" s="404"/>
      <c r="D9" s="404"/>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19" t="s">
        <v>73</v>
      </c>
      <c r="C10" s="420"/>
      <c r="D10" s="420"/>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397" t="s">
        <v>500</v>
      </c>
      <c r="C11" s="398"/>
      <c r="D11" s="399"/>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397" t="s">
        <v>499</v>
      </c>
      <c r="C12" s="398"/>
      <c r="D12" s="399"/>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33" t="s">
        <v>184</v>
      </c>
      <c r="C17" s="434"/>
      <c r="D17" s="434"/>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1" t="s">
        <v>76</v>
      </c>
      <c r="C18" s="422"/>
      <c r="D18" s="423"/>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1" t="s">
        <v>77</v>
      </c>
      <c r="C19" s="422"/>
      <c r="D19" s="423"/>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24" t="s">
        <v>82</v>
      </c>
      <c r="C20" s="425"/>
      <c r="D20" s="425"/>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26" t="s">
        <v>446</v>
      </c>
      <c r="C21" s="427"/>
      <c r="D21" s="428"/>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1" t="s">
        <v>76</v>
      </c>
      <c r="C22" s="422"/>
      <c r="D22" s="423"/>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1" t="s">
        <v>77</v>
      </c>
      <c r="C23" s="422"/>
      <c r="D23" s="423"/>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1" t="s">
        <v>84</v>
      </c>
      <c r="C24" s="422"/>
      <c r="D24" s="423"/>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24" t="s">
        <v>85</v>
      </c>
      <c r="C25" s="425"/>
      <c r="D25" s="429"/>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30" t="s">
        <v>86</v>
      </c>
      <c r="C26" s="431"/>
      <c r="D26" s="432"/>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406"/>
      <c r="C27" s="406"/>
      <c r="D27" s="406"/>
    </row>
    <row r="28" spans="1:25" x14ac:dyDescent="0.25">
      <c r="A28" s="247"/>
      <c r="B28" s="407"/>
      <c r="C28" s="407"/>
      <c r="D28" s="407"/>
    </row>
    <row r="29" spans="1:25" x14ac:dyDescent="0.25">
      <c r="A29" s="246"/>
      <c r="B29" s="406"/>
      <c r="C29" s="406"/>
      <c r="D29" s="406"/>
    </row>
    <row r="30" spans="1:25" x14ac:dyDescent="0.25">
      <c r="A30" s="261"/>
      <c r="B30" s="406"/>
      <c r="C30" s="408"/>
      <c r="D30" s="408"/>
    </row>
    <row r="31" spans="1:25" x14ac:dyDescent="0.25">
      <c r="A31" s="261"/>
      <c r="B31" s="406"/>
      <c r="C31" s="406"/>
      <c r="D31" s="406"/>
    </row>
    <row r="32" spans="1:25" x14ac:dyDescent="0.25">
      <c r="A32" s="261"/>
      <c r="B32" s="406"/>
      <c r="C32" s="406"/>
      <c r="D32" s="406"/>
    </row>
    <row r="33" spans="1:4" x14ac:dyDescent="0.25">
      <c r="A33" s="262"/>
      <c r="B33" s="406"/>
      <c r="C33" s="406"/>
      <c r="D33" s="406"/>
    </row>
    <row r="34" spans="1:4" x14ac:dyDescent="0.25">
      <c r="A34" s="261"/>
      <c r="B34" s="406"/>
      <c r="C34" s="406"/>
      <c r="D34" s="406"/>
    </row>
    <row r="35" spans="1:4" x14ac:dyDescent="0.25">
      <c r="A35" s="261"/>
      <c r="B35" s="406"/>
      <c r="C35" s="406"/>
      <c r="D35" s="406"/>
    </row>
    <row r="36" spans="1:4" x14ac:dyDescent="0.25">
      <c r="A36" s="262"/>
      <c r="B36" s="406"/>
      <c r="C36" s="406"/>
      <c r="D36" s="406"/>
    </row>
    <row r="37" spans="1:4" x14ac:dyDescent="0.25">
      <c r="A37" s="261"/>
      <c r="B37" s="406"/>
      <c r="C37" s="406"/>
      <c r="D37" s="406"/>
    </row>
    <row r="38" spans="1:4" x14ac:dyDescent="0.25">
      <c r="A38" s="261"/>
      <c r="B38" s="406"/>
      <c r="C38" s="406"/>
      <c r="D38" s="406"/>
    </row>
    <row r="39" spans="1:4" x14ac:dyDescent="0.25">
      <c r="A39" s="261"/>
      <c r="B39" s="406"/>
      <c r="C39" s="406"/>
      <c r="D39" s="406"/>
    </row>
    <row r="40" spans="1:4" x14ac:dyDescent="0.25">
      <c r="A40" s="261"/>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D4B66-AACC-40FD-BC85-CB6850BD8E6B}">
  <ds:schemaRefs>
    <ds:schemaRef ds:uri="http://purl.org/dc/elements/1.1/"/>
    <ds:schemaRef ds:uri="http://schemas.microsoft.com/sharepoint/v3"/>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a46656d4-8850-49b3-aebd-68bd05f7f43d"/>
    <ds:schemaRef ds:uri="http://purl.org/dc/te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2023-11-16T10:03:49Z</dcterms:modified>
</cp:coreProperties>
</file>