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חוברת_עבודה_זו" defaultThemeVersion="124226"/>
  <mc:AlternateContent xmlns:mc="http://schemas.openxmlformats.org/markup-compatibility/2006">
    <mc:Choice Requires="x15">
      <x15ac:absPath xmlns:x15ac="http://schemas.microsoft.com/office/spreadsheetml/2010/11/ac" url="C:\Users\galit\Documents\IDrive-Sync\גלית משרד 2013\קופג\א. יישום חוזרים\פניות הציבור ויישוב תביעות ואיסוף מידע סטטיסטי\דיווח לאוצר - מידע סטטיסטי משיכות\שנת 2021\קופג הנדסאים\"/>
    </mc:Choice>
  </mc:AlternateContent>
  <xr:revisionPtr revIDLastSave="0" documentId="13_ncr:1_{05172D78-717C-4CEC-A3E9-9A8800E4C686}" xr6:coauthVersionLast="47" xr6:coauthVersionMax="47" xr10:uidLastSave="{00000000-0000-0000-0000-000000000000}"/>
  <workbookProtection workbookAlgorithmName="SHA-512" workbookHashValue="jdxbvmowfaRTMZfSN5mUdEBIA+mdf1wD9wlmhze659OUUS+scnd9cZwifWp7K7/9f4UlcKaSmg1sHfObe66hzg==" workbookSaltValue="pd9xaUGjYqblmLMCvwJUDg==" workbookSpinCount="100000" lockStructure="1"/>
  <bookViews>
    <workbookView xWindow="-108" yWindow="-108" windowWidth="23256" windowHeight="12456" tabRatio="861" firstSheet="18" activeTab="18" xr2:uid="{00000000-000D-0000-FFFF-FFFF00000000}"/>
  </bookViews>
  <sheets>
    <sheet name="הסבר למילוי" sheetId="2" r:id="rId1"/>
    <sheet name="הוראות" sheetId="14" r:id="rId2"/>
    <sheet name="רשימת גופים" sheetId="1"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C17" i="13" s="1"/>
  <c r="C18" i="13" s="1"/>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E22" i="26" s="1"/>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N17" i="26"/>
  <c r="M17" i="26"/>
  <c r="M19" i="26" s="1"/>
  <c r="L17" i="26"/>
  <c r="J17" i="26"/>
  <c r="I17" i="26"/>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N11" i="26"/>
  <c r="M11" i="26"/>
  <c r="M15" i="26" s="1"/>
  <c r="L11" i="26"/>
  <c r="J11" i="26"/>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E18" i="25" s="1"/>
  <c r="BD16" i="25"/>
  <c r="BC16" i="25"/>
  <c r="BB16" i="25"/>
  <c r="AZ16" i="25"/>
  <c r="AY16" i="25"/>
  <c r="AX16" i="25"/>
  <c r="AW16" i="25"/>
  <c r="AV16" i="25"/>
  <c r="AT16" i="25"/>
  <c r="AS16" i="25"/>
  <c r="AR16" i="25"/>
  <c r="AQ16" i="25"/>
  <c r="AQ18" i="25" s="1"/>
  <c r="AP16" i="25"/>
  <c r="AN16" i="25"/>
  <c r="AM16" i="25"/>
  <c r="AL16" i="25"/>
  <c r="AK16" i="25"/>
  <c r="AJ16" i="25"/>
  <c r="AH16" i="25"/>
  <c r="AG16" i="25"/>
  <c r="AG18" i="25" s="1"/>
  <c r="AF16" i="25"/>
  <c r="AE16" i="25"/>
  <c r="AD16" i="25"/>
  <c r="AB16" i="25"/>
  <c r="AA16" i="25"/>
  <c r="Z16" i="25"/>
  <c r="Y16" i="25"/>
  <c r="X16" i="25"/>
  <c r="V16" i="25"/>
  <c r="U16" i="25"/>
  <c r="T16" i="25"/>
  <c r="S16" i="25"/>
  <c r="S18" i="25" s="1"/>
  <c r="R16" i="25"/>
  <c r="P16" i="25"/>
  <c r="O16" i="25"/>
  <c r="N16" i="25"/>
  <c r="M16" i="25"/>
  <c r="L16" i="25"/>
  <c r="J16" i="25"/>
  <c r="I16" i="25"/>
  <c r="I18" i="25" s="1"/>
  <c r="H16" i="25"/>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D17" i="24"/>
  <c r="AB17" i="24"/>
  <c r="AA17" i="24"/>
  <c r="Z17" i="24"/>
  <c r="Y17" i="24"/>
  <c r="X17" i="24"/>
  <c r="V17" i="24"/>
  <c r="U17" i="24"/>
  <c r="T17" i="24"/>
  <c r="S17" i="24"/>
  <c r="R17" i="24"/>
  <c r="P17" i="24"/>
  <c r="O17" i="24"/>
  <c r="N17" i="24"/>
  <c r="M17" i="24"/>
  <c r="L17" i="24"/>
  <c r="J17" i="24"/>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D14" i="7"/>
  <c r="B3" i="7"/>
  <c r="B2" i="7"/>
  <c r="B1" i="7"/>
  <c r="K14" i="6"/>
  <c r="K15" i="6" s="1"/>
  <c r="D14" i="6"/>
  <c r="E10" i="20" s="1"/>
  <c r="K9" i="6"/>
  <c r="B3" i="6"/>
  <c r="B2" i="6"/>
  <c r="B1" i="6"/>
  <c r="K14" i="17"/>
  <c r="O10" i="11" s="1"/>
  <c r="D14" i="17"/>
  <c r="G10" i="11" s="1"/>
  <c r="K9" i="17"/>
  <c r="B3" i="17"/>
  <c r="B2" i="17"/>
  <c r="B1" i="17"/>
  <c r="K14" i="18"/>
  <c r="M10" i="19" s="1"/>
  <c r="D14" i="18"/>
  <c r="K9" i="18"/>
  <c r="B3" i="18"/>
  <c r="B2" i="18"/>
  <c r="B1" i="18"/>
  <c r="Y25" i="10"/>
  <c r="X25" i="10"/>
  <c r="W25" i="10"/>
  <c r="V25" i="10"/>
  <c r="U25" i="10"/>
  <c r="T25" i="10"/>
  <c r="R25" i="10"/>
  <c r="Q25" i="10"/>
  <c r="P25" i="10"/>
  <c r="O25" i="10"/>
  <c r="N25" i="10"/>
  <c r="M25" i="10"/>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V20" i="10" s="1"/>
  <c r="U18" i="10"/>
  <c r="T18" i="10"/>
  <c r="R18" i="10"/>
  <c r="Q18" i="10"/>
  <c r="P18" i="10"/>
  <c r="O18" i="10"/>
  <c r="N18" i="10"/>
  <c r="M18" i="10"/>
  <c r="K18" i="10"/>
  <c r="K20" i="10" s="1"/>
  <c r="J18" i="10"/>
  <c r="I18" i="10"/>
  <c r="H18" i="10"/>
  <c r="H20" i="10" s="1"/>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L12" i="10" s="1"/>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V50" i="5" s="1"/>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V42" i="5"/>
  <c r="U42" i="5"/>
  <c r="T42" i="5"/>
  <c r="S42" i="5"/>
  <c r="S44" i="5" s="1"/>
  <c r="R42" i="5"/>
  <c r="P42" i="5"/>
  <c r="O42" i="5"/>
  <c r="N42" i="5"/>
  <c r="M42" i="5"/>
  <c r="L42" i="5"/>
  <c r="K42" i="5"/>
  <c r="I42" i="5"/>
  <c r="H42" i="5"/>
  <c r="G42" i="5"/>
  <c r="F42" i="5"/>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F19" i="9" s="1"/>
  <c r="BE17" i="9"/>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C42" i="4"/>
  <c r="BB42" i="4"/>
  <c r="BA42" i="4"/>
  <c r="AY42" i="4"/>
  <c r="AY44" i="4" s="1"/>
  <c r="AX42" i="4"/>
  <c r="AW42" i="4"/>
  <c r="AV42" i="4"/>
  <c r="AU42" i="4"/>
  <c r="AU44" i="4" s="1"/>
  <c r="AT42" i="4"/>
  <c r="AR42" i="4"/>
  <c r="AQ42" i="4"/>
  <c r="AP42" i="4"/>
  <c r="AO42" i="4"/>
  <c r="AN42" i="4"/>
  <c r="AM42" i="4"/>
  <c r="AK42" i="4"/>
  <c r="AK44" i="4" s="1"/>
  <c r="AJ42" i="4"/>
  <c r="AI42" i="4"/>
  <c r="AH42" i="4"/>
  <c r="AH44" i="4" s="1"/>
  <c r="AG42" i="4"/>
  <c r="AG44" i="4" s="1"/>
  <c r="AF42" i="4"/>
  <c r="AD42" i="4"/>
  <c r="AC42" i="4"/>
  <c r="AB42" i="4"/>
  <c r="AA42" i="4"/>
  <c r="Z42" i="4"/>
  <c r="Y42" i="4"/>
  <c r="W42" i="4"/>
  <c r="V42" i="4"/>
  <c r="U42" i="4"/>
  <c r="T42" i="4"/>
  <c r="T44" i="4" s="1"/>
  <c r="S42" i="4"/>
  <c r="R42" i="4"/>
  <c r="P42" i="4"/>
  <c r="O42" i="4"/>
  <c r="N42" i="4"/>
  <c r="M42" i="4"/>
  <c r="L42" i="4"/>
  <c r="K42" i="4"/>
  <c r="I42" i="4"/>
  <c r="H42" i="4"/>
  <c r="G42" i="4"/>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C39" i="4" s="1"/>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Y40" i="4" s="1"/>
  <c r="AX35" i="4"/>
  <c r="AW35" i="4"/>
  <c r="AV35" i="4"/>
  <c r="AU35" i="4"/>
  <c r="AU40" i="4" s="1"/>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BN19" i="9" s="1"/>
  <c r="DH22" i="4"/>
  <c r="DG22" i="4"/>
  <c r="DF22" i="4"/>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CW20" i="4"/>
  <c r="CP20" i="4"/>
  <c r="CI20" i="4"/>
  <c r="CI22" i="4" s="1"/>
  <c r="CB20" i="4"/>
  <c r="BU20" i="4"/>
  <c r="BN20" i="4"/>
  <c r="BG20" i="4"/>
  <c r="BG22" i="4" s="1"/>
  <c r="AZ20" i="4"/>
  <c r="AS20" i="4"/>
  <c r="AL20" i="4"/>
  <c r="AE20" i="4"/>
  <c r="AE22" i="4" s="1"/>
  <c r="X20" i="4"/>
  <c r="Q20" i="4"/>
  <c r="J20" i="4"/>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F20" i="8" s="1"/>
  <c r="AE18" i="8"/>
  <c r="AD18" i="8"/>
  <c r="AC18" i="8"/>
  <c r="AC20" i="8" s="1"/>
  <c r="AB18" i="8"/>
  <c r="AB20" i="8" s="1"/>
  <c r="AA18" i="8"/>
  <c r="Y18" i="8"/>
  <c r="X18" i="8"/>
  <c r="X20" i="8" s="1"/>
  <c r="W18" i="8"/>
  <c r="W20" i="8" s="1"/>
  <c r="V18" i="8"/>
  <c r="U18" i="8"/>
  <c r="T18" i="8"/>
  <c r="R18" i="8"/>
  <c r="R20" i="8" s="1"/>
  <c r="Q18" i="8"/>
  <c r="P18" i="8"/>
  <c r="O18" i="8"/>
  <c r="O20" i="8" s="1"/>
  <c r="N18" i="8"/>
  <c r="N20" i="8" s="1"/>
  <c r="M18" i="8"/>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X47" i="3" s="1"/>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J43" i="3"/>
  <c r="AI43" i="3"/>
  <c r="AI45" i="3" s="1"/>
  <c r="AH43" i="3"/>
  <c r="AH45" i="3" s="1"/>
  <c r="AG43" i="3"/>
  <c r="AF43" i="3"/>
  <c r="AD43" i="3"/>
  <c r="AD45" i="3" s="1"/>
  <c r="AC43" i="3"/>
  <c r="AB43" i="3"/>
  <c r="AA43" i="3"/>
  <c r="Z43" i="3"/>
  <c r="Y43" i="3"/>
  <c r="W43" i="3"/>
  <c r="V43" i="3"/>
  <c r="U43" i="3"/>
  <c r="U45" i="3" s="1"/>
  <c r="T43" i="3"/>
  <c r="T45" i="3" s="1"/>
  <c r="S43" i="3"/>
  <c r="R43" i="3"/>
  <c r="P43" i="3"/>
  <c r="O43" i="3"/>
  <c r="N43" i="3"/>
  <c r="M43" i="3"/>
  <c r="L43" i="3"/>
  <c r="K43" i="3"/>
  <c r="I43" i="3"/>
  <c r="H43" i="3"/>
  <c r="G43" i="3"/>
  <c r="G45" i="3" s="1"/>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B41" i="3" s="1"/>
  <c r="AA36" i="3"/>
  <c r="Z36" i="3"/>
  <c r="Y36" i="3"/>
  <c r="W36" i="3"/>
  <c r="V36" i="3"/>
  <c r="U36" i="3"/>
  <c r="T36" i="3"/>
  <c r="S36" i="3"/>
  <c r="R36" i="3"/>
  <c r="P36" i="3"/>
  <c r="O36" i="3"/>
  <c r="N36" i="3"/>
  <c r="N41" i="3" s="1"/>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I44" i="5" l="1"/>
  <c r="W44" i="5"/>
  <c r="K23" i="26"/>
  <c r="M44" i="5"/>
  <c r="AB44" i="4"/>
  <c r="BD44" i="4"/>
  <c r="N44" i="5"/>
  <c r="J25" i="26"/>
  <c r="Q23" i="26"/>
  <c r="Z45" i="3"/>
  <c r="AC44" i="4"/>
  <c r="AQ44" i="4"/>
  <c r="G20" i="10"/>
  <c r="Z13" i="8"/>
  <c r="V15" i="26"/>
  <c r="V19" i="26"/>
  <c r="N10" i="21"/>
  <c r="K12" i="7"/>
  <c r="E12" i="8"/>
  <c r="S12" i="8"/>
  <c r="L13" i="8"/>
  <c r="AU17" i="9"/>
  <c r="AN18" i="9"/>
  <c r="AG21" i="9"/>
  <c r="E14" i="10"/>
  <c r="AE35" i="4"/>
  <c r="Q37" i="4"/>
  <c r="J38" i="4"/>
  <c r="AL38" i="4"/>
  <c r="AZ38" i="4"/>
  <c r="E22" i="9"/>
  <c r="E13" i="26"/>
  <c r="C44" i="3"/>
  <c r="J47" i="3"/>
  <c r="X49" i="4"/>
  <c r="BI12" i="9"/>
  <c r="BI15" i="9" s="1"/>
  <c r="C42" i="5"/>
  <c r="BG49" i="4"/>
  <c r="C47" i="5"/>
  <c r="Q12" i="26"/>
  <c r="K14" i="26"/>
  <c r="K22" i="26"/>
  <c r="J36" i="3"/>
  <c r="F51" i="3"/>
  <c r="X46" i="4"/>
  <c r="J36" i="5"/>
  <c r="J22" i="3"/>
  <c r="J28" i="3"/>
  <c r="AS28" i="3"/>
  <c r="E24" i="8"/>
  <c r="AZ17" i="4"/>
  <c r="AZ18" i="4" s="1"/>
  <c r="DD17" i="4"/>
  <c r="DD18" i="4" s="1"/>
  <c r="AE43" i="4"/>
  <c r="F50" i="4"/>
  <c r="J46" i="4"/>
  <c r="L11" i="9"/>
  <c r="E12" i="9"/>
  <c r="AG12" i="9"/>
  <c r="AU12" i="9"/>
  <c r="M40" i="5"/>
  <c r="Q35" i="5"/>
  <c r="K15" i="18"/>
  <c r="Q39" i="3"/>
  <c r="R45" i="3"/>
  <c r="V45" i="3"/>
  <c r="AA45" i="3"/>
  <c r="V51" i="3"/>
  <c r="Z51" i="3"/>
  <c r="AD51" i="3"/>
  <c r="Q48" i="3"/>
  <c r="J49" i="3"/>
  <c r="Z12" i="8"/>
  <c r="Z16" i="8" s="1"/>
  <c r="P20" i="8"/>
  <c r="U20" i="8"/>
  <c r="Y20" i="8"/>
  <c r="AD20" i="8"/>
  <c r="AE38" i="4"/>
  <c r="Q39" i="4"/>
  <c r="G44" i="4"/>
  <c r="U44" i="4"/>
  <c r="Z44" i="4"/>
  <c r="AD44" i="4"/>
  <c r="AI44" i="4"/>
  <c r="BB44" i="4"/>
  <c r="BF44" i="4"/>
  <c r="BK44" i="4"/>
  <c r="J48" i="4"/>
  <c r="C49" i="4"/>
  <c r="AE49" i="4"/>
  <c r="AS49" i="4"/>
  <c r="BI18" i="9"/>
  <c r="L21" i="9"/>
  <c r="AN21" i="9"/>
  <c r="F44" i="5"/>
  <c r="O44" i="5"/>
  <c r="O50" i="5"/>
  <c r="T50" i="5"/>
  <c r="L11" i="10"/>
  <c r="S12" i="10"/>
  <c r="L13" i="10"/>
  <c r="I20" i="10"/>
  <c r="N20" i="10"/>
  <c r="R20" i="10"/>
  <c r="I26" i="10"/>
  <c r="W26" i="10"/>
  <c r="J15" i="26"/>
  <c r="O15" i="26"/>
  <c r="E12" i="26"/>
  <c r="K12" i="26"/>
  <c r="K13" i="26"/>
  <c r="Q13" i="26"/>
  <c r="Q14" i="26"/>
  <c r="J19" i="26"/>
  <c r="O19" i="26"/>
  <c r="E18" i="26"/>
  <c r="K18" i="26"/>
  <c r="M25" i="26"/>
  <c r="E23" i="26"/>
  <c r="K24" i="26"/>
  <c r="AL22" i="3"/>
  <c r="AL28" i="3"/>
  <c r="Q28" i="3"/>
  <c r="F41" i="3"/>
  <c r="Z25" i="8"/>
  <c r="X17" i="4"/>
  <c r="X18" i="4" s="1"/>
  <c r="CB17" i="4"/>
  <c r="CB18" i="4" s="1"/>
  <c r="E41" i="3"/>
  <c r="I41" i="3"/>
  <c r="E45" i="3"/>
  <c r="I45" i="3"/>
  <c r="S45" i="3"/>
  <c r="W45" i="3"/>
  <c r="AB45" i="3"/>
  <c r="AG45" i="3"/>
  <c r="AK45" i="3"/>
  <c r="M20" i="8"/>
  <c r="Q20" i="8"/>
  <c r="AA20" i="8"/>
  <c r="AE20" i="8"/>
  <c r="AG19" i="8"/>
  <c r="C35" i="4"/>
  <c r="M40" i="4"/>
  <c r="Q35" i="4"/>
  <c r="Q42" i="4"/>
  <c r="Q44" i="4" s="1"/>
  <c r="AA44" i="4"/>
  <c r="AO44" i="4"/>
  <c r="J43" i="4"/>
  <c r="AL43" i="4"/>
  <c r="AZ43" i="4"/>
  <c r="AN50" i="4"/>
  <c r="AR50" i="4"/>
  <c r="AW50" i="4"/>
  <c r="BB50" i="4"/>
  <c r="BF50" i="4"/>
  <c r="Z12" i="9"/>
  <c r="L13" i="9"/>
  <c r="AK19" i="9"/>
  <c r="AY19" i="9"/>
  <c r="BD19" i="9"/>
  <c r="BH19" i="9"/>
  <c r="BB23" i="9"/>
  <c r="AU24" i="9"/>
  <c r="J22" i="5"/>
  <c r="G44" i="5"/>
  <c r="L44" i="5"/>
  <c r="P44" i="5"/>
  <c r="J20" i="10"/>
  <c r="L25" i="10"/>
  <c r="C22" i="13"/>
  <c r="C28" i="13"/>
  <c r="C22" i="3"/>
  <c r="AE22" i="3"/>
  <c r="AE37" i="3"/>
  <c r="Q38" i="3"/>
  <c r="X38" i="3"/>
  <c r="C39" i="3"/>
  <c r="X40" i="3"/>
  <c r="C50" i="3"/>
  <c r="Q50" i="3"/>
  <c r="X50" i="3"/>
  <c r="R16" i="8"/>
  <c r="L15" i="8"/>
  <c r="AG15" i="8"/>
  <c r="H20" i="8"/>
  <c r="J20" i="8"/>
  <c r="L18" i="8"/>
  <c r="E19" i="8"/>
  <c r="S22" i="8"/>
  <c r="AG22" i="8"/>
  <c r="E23" i="8"/>
  <c r="Z23" i="8"/>
  <c r="AG24" i="8"/>
  <c r="Q17" i="4"/>
  <c r="Q18" i="4" s="1"/>
  <c r="AS17" i="4"/>
  <c r="AS18" i="4" s="1"/>
  <c r="BU17" i="4"/>
  <c r="BU18" i="4" s="1"/>
  <c r="CW17" i="4"/>
  <c r="CW18" i="4" s="1"/>
  <c r="BK19" i="9"/>
  <c r="BO19" i="9"/>
  <c r="X36" i="4"/>
  <c r="AJ40" i="4"/>
  <c r="AS36" i="4"/>
  <c r="AX40" i="4"/>
  <c r="AZ36" i="4"/>
  <c r="BJ40" i="4"/>
  <c r="C37" i="4"/>
  <c r="AE37" i="4"/>
  <c r="BG39" i="4"/>
  <c r="D44" i="4"/>
  <c r="H44" i="4"/>
  <c r="M44" i="4"/>
  <c r="O44" i="4"/>
  <c r="S50" i="4"/>
  <c r="W50" i="4"/>
  <c r="Q47" i="4"/>
  <c r="AL47" i="4"/>
  <c r="AS47" i="4"/>
  <c r="AS50" i="4" s="1"/>
  <c r="BG47" i="4"/>
  <c r="X48" i="4"/>
  <c r="O15" i="9"/>
  <c r="S10" i="9"/>
  <c r="AS15" i="9"/>
  <c r="AU10" i="9"/>
  <c r="BI10" i="9"/>
  <c r="H15" i="9"/>
  <c r="AP15" i="9"/>
  <c r="AT15" i="9"/>
  <c r="E14" i="9"/>
  <c r="H25" i="9"/>
  <c r="J25" i="9"/>
  <c r="AC25" i="9"/>
  <c r="AJ25" i="9"/>
  <c r="AL25" i="9"/>
  <c r="BG25" i="9"/>
  <c r="BN25" i="9"/>
  <c r="J28" i="13"/>
  <c r="Z14" i="9"/>
  <c r="BI14" i="9"/>
  <c r="H19" i="9"/>
  <c r="J19" i="9"/>
  <c r="L17" i="9"/>
  <c r="L19" i="9" s="1"/>
  <c r="O19" i="9"/>
  <c r="Q19" i="9"/>
  <c r="T19" i="9"/>
  <c r="X19" i="9"/>
  <c r="AC19" i="9"/>
  <c r="AL19" i="9"/>
  <c r="AQ19" i="9"/>
  <c r="AS19" i="9"/>
  <c r="L18" i="9"/>
  <c r="BI22" i="9"/>
  <c r="L23" i="9"/>
  <c r="S23" i="9"/>
  <c r="Z23" i="9"/>
  <c r="AN23" i="9"/>
  <c r="Q22" i="5"/>
  <c r="C39" i="5"/>
  <c r="Q49" i="5"/>
  <c r="S22" i="10"/>
  <c r="L23" i="10"/>
  <c r="S23" i="10"/>
  <c r="S24" i="10"/>
  <c r="H19" i="24"/>
  <c r="J19" i="24"/>
  <c r="M19" i="24"/>
  <c r="O19" i="24"/>
  <c r="Y19" i="24"/>
  <c r="AC17" i="24"/>
  <c r="AF19" i="24"/>
  <c r="AH19"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H18" i="25"/>
  <c r="M18" i="25"/>
  <c r="Q16" i="25"/>
  <c r="V18" i="25"/>
  <c r="AA18" i="25"/>
  <c r="AF18" i="25"/>
  <c r="AK18" i="25"/>
  <c r="AO16" i="25"/>
  <c r="AT18" i="25"/>
  <c r="AY18" i="25"/>
  <c r="BD18" i="25"/>
  <c r="K17" i="25"/>
  <c r="AI17" i="25"/>
  <c r="E20" i="25"/>
  <c r="J24" i="25"/>
  <c r="O24" i="25"/>
  <c r="Y24" i="25"/>
  <c r="AC20" i="25"/>
  <c r="AM24" i="25"/>
  <c r="AW24" i="25"/>
  <c r="BF24" i="25"/>
  <c r="J17" i="13"/>
  <c r="J38" i="3"/>
  <c r="Y16" i="8"/>
  <c r="P15" i="9"/>
  <c r="S14" i="9"/>
  <c r="AX25" i="9"/>
  <c r="BF25" i="9"/>
  <c r="Q16" i="10"/>
  <c r="X19" i="24"/>
  <c r="Z18" i="25"/>
  <c r="AX18" i="25"/>
  <c r="BA20" i="25"/>
  <c r="W21" i="25"/>
  <c r="AU21" i="25"/>
  <c r="Q22" i="25"/>
  <c r="AO22" i="25"/>
  <c r="K23" i="25"/>
  <c r="AI23" i="25"/>
  <c r="G15" i="26"/>
  <c r="I15" i="26"/>
  <c r="N15" i="26"/>
  <c r="U15" i="26"/>
  <c r="G19" i="26"/>
  <c r="I19" i="26"/>
  <c r="N19" i="26"/>
  <c r="S19" i="26"/>
  <c r="U19" i="26"/>
  <c r="I25" i="26"/>
  <c r="N25" i="26"/>
  <c r="U25" i="26"/>
  <c r="T41" i="3"/>
  <c r="X36" i="3"/>
  <c r="AE36" i="3"/>
  <c r="AJ41" i="3"/>
  <c r="C37" i="3"/>
  <c r="Q37" i="3"/>
  <c r="AE39" i="3"/>
  <c r="C40" i="3"/>
  <c r="J40" i="3"/>
  <c r="Q40" i="3"/>
  <c r="F45" i="3"/>
  <c r="H45" i="3"/>
  <c r="M45" i="3"/>
  <c r="O45" i="3"/>
  <c r="Q43" i="3"/>
  <c r="J44" i="3"/>
  <c r="N51" i="3"/>
  <c r="S51" i="3"/>
  <c r="W51" i="3"/>
  <c r="J48" i="3"/>
  <c r="C49" i="3"/>
  <c r="X49" i="3"/>
  <c r="AE50" i="3"/>
  <c r="J16" i="8"/>
  <c r="Z11" i="8"/>
  <c r="AJ16" i="8"/>
  <c r="G16" i="8"/>
  <c r="I16" i="8"/>
  <c r="K16" i="8"/>
  <c r="AK16" i="8"/>
  <c r="L14" i="8"/>
  <c r="AG14" i="8"/>
  <c r="AG18" i="8"/>
  <c r="AG20" i="8" s="1"/>
  <c r="AJ20" i="8"/>
  <c r="AL20" i="8"/>
  <c r="S19" i="8"/>
  <c r="E22" i="8"/>
  <c r="O26" i="8"/>
  <c r="W26" i="8"/>
  <c r="L23" i="8"/>
  <c r="Z24" i="8"/>
  <c r="L25" i="8"/>
  <c r="U40" i="4"/>
  <c r="AQ40" i="4"/>
  <c r="BG35" i="4"/>
  <c r="F40" i="4"/>
  <c r="J36" i="4"/>
  <c r="BB40" i="4"/>
  <c r="BF40" i="4"/>
  <c r="AL37" i="4"/>
  <c r="AS37" i="4"/>
  <c r="BG37" i="4"/>
  <c r="X38" i="4"/>
  <c r="X39" i="4"/>
  <c r="AE39" i="4"/>
  <c r="AS39" i="4"/>
  <c r="AL42" i="4"/>
  <c r="AT44" i="4"/>
  <c r="AX44" i="4"/>
  <c r="BC44" i="4"/>
  <c r="BH44" i="4"/>
  <c r="BL44" i="4"/>
  <c r="X43" i="4"/>
  <c r="N50" i="4"/>
  <c r="AA50" i="4"/>
  <c r="AJ50" i="4"/>
  <c r="AS46" i="4"/>
  <c r="AX50" i="4"/>
  <c r="BA50" i="4"/>
  <c r="BE50" i="4"/>
  <c r="BJ50" i="4"/>
  <c r="C47" i="4"/>
  <c r="AE47" i="4"/>
  <c r="AE48" i="4"/>
  <c r="AL48" i="4"/>
  <c r="AV50" i="4"/>
  <c r="AZ48" i="4"/>
  <c r="Q49" i="4"/>
  <c r="E10" i="9"/>
  <c r="W15" i="9"/>
  <c r="AG10" i="9"/>
  <c r="AW15" i="9"/>
  <c r="BA15" i="9"/>
  <c r="X15" i="9"/>
  <c r="AG11" i="9"/>
  <c r="AL15" i="9"/>
  <c r="AN11" i="9"/>
  <c r="BB11" i="9"/>
  <c r="BL15" i="9"/>
  <c r="S12" i="9"/>
  <c r="S13" i="9"/>
  <c r="Z13" i="9"/>
  <c r="AN13" i="9"/>
  <c r="BB13" i="9"/>
  <c r="AG14" i="9"/>
  <c r="G19" i="9"/>
  <c r="I19" i="9"/>
  <c r="K19" i="9"/>
  <c r="U19" i="9"/>
  <c r="Y19" i="9"/>
  <c r="AB19" i="9"/>
  <c r="AD19" i="9"/>
  <c r="AF19" i="9"/>
  <c r="AX19" i="9"/>
  <c r="BE19" i="9"/>
  <c r="BG19" i="9"/>
  <c r="BI17" i="9"/>
  <c r="E18" i="9"/>
  <c r="Z18" i="9"/>
  <c r="P25" i="9"/>
  <c r="U25" i="9"/>
  <c r="W25" i="9"/>
  <c r="Y25" i="9"/>
  <c r="AP25" i="9"/>
  <c r="AT25" i="9"/>
  <c r="AW25" i="9"/>
  <c r="BA25" i="9"/>
  <c r="Z22" i="9"/>
  <c r="AU22" i="9"/>
  <c r="E24" i="9"/>
  <c r="L24" i="9"/>
  <c r="S24" i="9"/>
  <c r="AG24" i="9"/>
  <c r="U40" i="5"/>
  <c r="C37" i="5"/>
  <c r="J37" i="5"/>
  <c r="Q37" i="5"/>
  <c r="J38" i="5"/>
  <c r="Q42" i="5"/>
  <c r="C43" i="5"/>
  <c r="C44" i="5" s="1"/>
  <c r="J43" i="5"/>
  <c r="E50" i="5"/>
  <c r="G50" i="5"/>
  <c r="I50" i="5"/>
  <c r="Q47" i="5"/>
  <c r="C48" i="5"/>
  <c r="J48" i="5"/>
  <c r="C49" i="5"/>
  <c r="H16" i="10"/>
  <c r="P16" i="10"/>
  <c r="E15" i="10"/>
  <c r="L18" i="10"/>
  <c r="E19" i="10"/>
  <c r="S19" i="10"/>
  <c r="J26" i="10"/>
  <c r="Q26" i="10"/>
  <c r="K26" i="10"/>
  <c r="I15" i="24"/>
  <c r="S15" i="24"/>
  <c r="W11" i="24"/>
  <c r="AG15" i="24"/>
  <c r="Q12" i="24"/>
  <c r="K13" i="24"/>
  <c r="E14" i="24"/>
  <c r="AC14" i="24"/>
  <c r="G19" i="24"/>
  <c r="I19" i="24"/>
  <c r="N19" i="24"/>
  <c r="P19" i="24"/>
  <c r="S19" i="24"/>
  <c r="U19" i="24"/>
  <c r="Z19" i="24"/>
  <c r="AE19" i="24"/>
  <c r="C17" i="3"/>
  <c r="C18" i="3" s="1"/>
  <c r="AS22" i="3"/>
  <c r="J37" i="3"/>
  <c r="J41" i="3" s="1"/>
  <c r="S41" i="3"/>
  <c r="X22" i="3"/>
  <c r="X28" i="3"/>
  <c r="C28" i="3"/>
  <c r="AE28" i="3"/>
  <c r="D41" i="3"/>
  <c r="H41" i="3"/>
  <c r="L41" i="3"/>
  <c r="P41" i="3"/>
  <c r="AH41" i="3"/>
  <c r="G41" i="3"/>
  <c r="X37" i="3"/>
  <c r="J39" i="3"/>
  <c r="AE40" i="3"/>
  <c r="J43" i="3"/>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C45" i="3" s="1"/>
  <c r="Q16" i="8"/>
  <c r="X17" i="3"/>
  <c r="X18" i="3" s="1"/>
  <c r="AE17" i="3"/>
  <c r="AE18" i="3" s="1"/>
  <c r="Q22" i="3"/>
  <c r="O41" i="3"/>
  <c r="AE38" i="3"/>
  <c r="AE41" i="3" s="1"/>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J44" i="4" s="1"/>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F19" i="9"/>
  <c r="E17" i="9"/>
  <c r="S17" i="9"/>
  <c r="W19" i="9"/>
  <c r="AY25" i="9"/>
  <c r="S22" i="9"/>
  <c r="AG22" i="9"/>
  <c r="U16" i="10"/>
  <c r="Y16" i="10"/>
  <c r="S14" i="10"/>
  <c r="L15" i="10"/>
  <c r="S18" i="10"/>
  <c r="T20" i="10"/>
  <c r="X20" i="10"/>
  <c r="F26" i="10"/>
  <c r="E22" i="10"/>
  <c r="O26" i="10"/>
  <c r="AA51" i="3"/>
  <c r="AE47" i="3"/>
  <c r="AJ51" i="3"/>
  <c r="Q49" i="3"/>
  <c r="O16" i="8"/>
  <c r="W16" i="8"/>
  <c r="E13" i="8"/>
  <c r="Z14" i="8"/>
  <c r="V20" i="8"/>
  <c r="Z18" i="8"/>
  <c r="L19" i="8"/>
  <c r="G26" i="8"/>
  <c r="K26" i="8"/>
  <c r="P26" i="8"/>
  <c r="T26" i="8"/>
  <c r="X26" i="8"/>
  <c r="AC26" i="8"/>
  <c r="AK26" i="8"/>
  <c r="S23" i="8"/>
  <c r="E25" i="8"/>
  <c r="X28" i="4"/>
  <c r="AZ28" i="4"/>
  <c r="CB28" i="4"/>
  <c r="DD28" i="4"/>
  <c r="N40" i="4"/>
  <c r="AE36" i="4"/>
  <c r="AE40" i="4" s="1"/>
  <c r="AN40" i="4"/>
  <c r="AR40" i="4"/>
  <c r="X37" i="4"/>
  <c r="Q38" i="4"/>
  <c r="AV40" i="4"/>
  <c r="BD40" i="4"/>
  <c r="J39" i="4"/>
  <c r="C42" i="4"/>
  <c r="X42" i="4"/>
  <c r="X44" i="4" s="1"/>
  <c r="BG42" i="4"/>
  <c r="Q43" i="4"/>
  <c r="AE46" i="4"/>
  <c r="AE50" i="4" s="1"/>
  <c r="X47" i="4"/>
  <c r="Q48" i="4"/>
  <c r="BD50" i="4"/>
  <c r="J49" i="4"/>
  <c r="S11" i="9"/>
  <c r="AB15" i="9"/>
  <c r="AF15" i="9"/>
  <c r="L12" i="9"/>
  <c r="E13" i="9"/>
  <c r="AU14" i="9"/>
  <c r="AH19" i="9"/>
  <c r="AG17" i="9"/>
  <c r="BI19" i="9"/>
  <c r="C35" i="5"/>
  <c r="K50" i="5"/>
  <c r="J46" i="5"/>
  <c r="G26" i="10"/>
  <c r="E24" i="10"/>
  <c r="H16" i="8"/>
  <c r="P16" i="8"/>
  <c r="AL16" i="8"/>
  <c r="AC16" i="8"/>
  <c r="S13" i="8"/>
  <c r="E15" i="8"/>
  <c r="E18" i="8"/>
  <c r="E20" i="8" s="1"/>
  <c r="Z19" i="8"/>
  <c r="L22" i="8"/>
  <c r="AG23" i="8"/>
  <c r="S25" i="8"/>
  <c r="AL44" i="4"/>
  <c r="AX15" i="9"/>
  <c r="I10" i="19"/>
  <c r="E10" i="19"/>
  <c r="X43" i="3"/>
  <c r="X45" i="3" s="1"/>
  <c r="AC45" i="3"/>
  <c r="C47" i="3"/>
  <c r="H51" i="3"/>
  <c r="L51" i="3"/>
  <c r="P51" i="3"/>
  <c r="U51" i="3"/>
  <c r="Y51" i="3"/>
  <c r="AC51" i="3"/>
  <c r="AH51" i="3"/>
  <c r="X48" i="3"/>
  <c r="T51" i="3"/>
  <c r="AB51" i="3"/>
  <c r="J50" i="3"/>
  <c r="J51" i="3" s="1"/>
  <c r="L12" i="8"/>
  <c r="AG13" i="8"/>
  <c r="S15" i="8"/>
  <c r="S18" i="8"/>
  <c r="S20" i="8" s="1"/>
  <c r="T20" i="8"/>
  <c r="I26" i="8"/>
  <c r="N26" i="8"/>
  <c r="R26" i="8"/>
  <c r="V26" i="8"/>
  <c r="Z22" i="8"/>
  <c r="Z26" i="8" s="1"/>
  <c r="AE26" i="8"/>
  <c r="AI26" i="8"/>
  <c r="AM26" i="8"/>
  <c r="L24" i="8"/>
  <c r="Q26" i="8"/>
  <c r="U26" i="8"/>
  <c r="Y26" i="8"/>
  <c r="AG25" i="8"/>
  <c r="BM19" i="9"/>
  <c r="J28" i="4"/>
  <c r="AL28" i="4"/>
  <c r="BN28" i="4"/>
  <c r="CP28" i="4"/>
  <c r="O40" i="4"/>
  <c r="S40" i="4"/>
  <c r="W40" i="4"/>
  <c r="AO40" i="4"/>
  <c r="AS35" i="4"/>
  <c r="AW40" i="4"/>
  <c r="C36" i="4"/>
  <c r="C40" i="4" s="1"/>
  <c r="H40" i="4"/>
  <c r="L40" i="4"/>
  <c r="P40" i="4"/>
  <c r="AH40" i="4"/>
  <c r="AL36" i="4"/>
  <c r="AP40" i="4"/>
  <c r="BG36" i="4"/>
  <c r="BL40" i="4"/>
  <c r="AZ37" i="4"/>
  <c r="T40" i="4"/>
  <c r="AB40" i="4"/>
  <c r="AS38" i="4"/>
  <c r="AL39" i="4"/>
  <c r="E44" i="4"/>
  <c r="I44" i="4"/>
  <c r="R44" i="4"/>
  <c r="V44" i="4"/>
  <c r="AE42" i="4"/>
  <c r="AE44" i="4" s="1"/>
  <c r="AV44" i="4"/>
  <c r="AZ42" i="4"/>
  <c r="AZ44" i="4" s="1"/>
  <c r="BE44" i="4"/>
  <c r="BI44" i="4"/>
  <c r="BM44" i="4"/>
  <c r="AS43" i="4"/>
  <c r="C46" i="4"/>
  <c r="H50" i="4"/>
  <c r="L50" i="4"/>
  <c r="P50" i="4"/>
  <c r="U50" i="4"/>
  <c r="Y50" i="4"/>
  <c r="AC50" i="4"/>
  <c r="AH50" i="4"/>
  <c r="AL46" i="4"/>
  <c r="AP50" i="4"/>
  <c r="AU50" i="4"/>
  <c r="AY50" i="4"/>
  <c r="BC50" i="4"/>
  <c r="BG46" i="4"/>
  <c r="BG50" i="4" s="1"/>
  <c r="BL50" i="4"/>
  <c r="AZ47" i="4"/>
  <c r="AZ50" i="4" s="1"/>
  <c r="T50" i="4"/>
  <c r="AB50" i="4"/>
  <c r="AS48" i="4"/>
  <c r="AL49" i="4"/>
  <c r="Z11" i="9"/>
  <c r="AU11" i="9"/>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Q44" i="5" s="1"/>
  <c r="C46" i="5"/>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H40" i="5"/>
  <c r="L40" i="5"/>
  <c r="P40" i="5"/>
  <c r="Q38" i="5"/>
  <c r="M50" i="5"/>
  <c r="Q46" i="5"/>
  <c r="Q50" i="5" s="1"/>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Q15" i="26" s="1"/>
  <c r="E14" i="26"/>
  <c r="R19" i="26"/>
  <c r="Q17" i="26"/>
  <c r="Q18" i="26"/>
  <c r="BB17" i="9"/>
  <c r="AU18" i="9"/>
  <c r="AU19" i="9" s="1"/>
  <c r="S21" i="9"/>
  <c r="X25" i="9"/>
  <c r="AB25" i="9"/>
  <c r="AF25" i="9"/>
  <c r="L22" i="9"/>
  <c r="L25" i="9" s="1"/>
  <c r="E23" i="9"/>
  <c r="BI23" i="9"/>
  <c r="BB24" i="9"/>
  <c r="C17" i="5"/>
  <c r="C18" i="5" s="1"/>
  <c r="AE17" i="5"/>
  <c r="AE18" i="5" s="1"/>
  <c r="X17" i="5"/>
  <c r="X18" i="5" s="1"/>
  <c r="C28" i="5"/>
  <c r="AE28" i="5"/>
  <c r="X28" i="5"/>
  <c r="Q36" i="5"/>
  <c r="V40" i="5"/>
  <c r="F40" i="5"/>
  <c r="N40" i="5"/>
  <c r="J39" i="5"/>
  <c r="J42" i="5"/>
  <c r="J44" i="5" s="1"/>
  <c r="J47" i="5"/>
  <c r="L14" i="10"/>
  <c r="L16" i="10" s="1"/>
  <c r="E18" i="10"/>
  <c r="E20" i="10" s="1"/>
  <c r="E23" i="10"/>
  <c r="S25" i="10"/>
  <c r="J10" i="12"/>
  <c r="N10" i="12"/>
  <c r="H15" i="24"/>
  <c r="M15" i="24"/>
  <c r="Q11" i="24"/>
  <c r="V15" i="24"/>
  <c r="AA15" i="24"/>
  <c r="AF15" i="24"/>
  <c r="K12" i="24"/>
  <c r="Z15" i="24"/>
  <c r="E13" i="24"/>
  <c r="AC13" i="24"/>
  <c r="Q21" i="24"/>
  <c r="R25" i="24"/>
  <c r="F25" i="26"/>
  <c r="E21" i="26"/>
  <c r="Q24" i="26"/>
  <c r="F15" i="26"/>
  <c r="E11" i="26"/>
  <c r="F19" i="26"/>
  <c r="E17" i="26"/>
  <c r="E19" i="26" s="1"/>
  <c r="C10" i="11"/>
  <c r="J22" i="13"/>
  <c r="H106" i="13" s="1"/>
  <c r="E18" i="24"/>
  <c r="E19" i="24" s="1"/>
  <c r="T19" i="24"/>
  <c r="AC18" i="24"/>
  <c r="AC19" i="24" s="1"/>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AO17" i="25"/>
  <c r="AO18" i="25" s="1"/>
  <c r="G24" i="25"/>
  <c r="P24" i="25"/>
  <c r="U24" i="25"/>
  <c r="AE24" i="25"/>
  <c r="AN24" i="25"/>
  <c r="AS24" i="25"/>
  <c r="AX24" i="25"/>
  <c r="BC24" i="25"/>
  <c r="E21" i="25"/>
  <c r="AC21" i="25"/>
  <c r="AH24" i="25"/>
  <c r="BA21" i="25"/>
  <c r="W22" i="25"/>
  <c r="AU22" i="25"/>
  <c r="Q23" i="25"/>
  <c r="AO23" i="25"/>
  <c r="K11" i="26"/>
  <c r="S15" i="26"/>
  <c r="K17" i="26"/>
  <c r="K19" i="26" s="1"/>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AB19" i="24"/>
  <c r="AG19" i="24"/>
  <c r="Q18" i="24"/>
  <c r="G25" i="24"/>
  <c r="K21" i="24"/>
  <c r="P25" i="24"/>
  <c r="U25" i="24"/>
  <c r="AE25" i="24"/>
  <c r="E22" i="24"/>
  <c r="AC22" i="24"/>
  <c r="W23" i="24"/>
  <c r="Q24" i="24"/>
  <c r="G14" i="25"/>
  <c r="K10" i="25"/>
  <c r="P14" i="25"/>
  <c r="U14" i="25"/>
  <c r="Z14" i="25"/>
  <c r="AE14" i="25"/>
  <c r="AI10" i="25"/>
  <c r="AN14" i="25"/>
  <c r="AS14" i="25"/>
  <c r="AX14" i="25"/>
  <c r="BC14" i="25"/>
  <c r="E11" i="25"/>
  <c r="T14" i="25"/>
  <c r="AC11" i="25"/>
  <c r="AR14" i="25"/>
  <c r="BA11" i="25"/>
  <c r="W12" i="25"/>
  <c r="AU12" i="25"/>
  <c r="Q13" i="25"/>
  <c r="AO13" i="25"/>
  <c r="G18" i="25"/>
  <c r="K16" i="25"/>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BG6" i="4"/>
  <c r="BU6" i="4" s="1"/>
  <c r="CI6" i="4" s="1"/>
  <c r="CW6" i="4" s="1"/>
  <c r="DK6" i="4" s="1"/>
  <c r="BN6" i="4"/>
  <c r="CB6" i="4" s="1"/>
  <c r="CP6" i="4" s="1"/>
  <c r="DD6" i="4" s="1"/>
  <c r="K41" i="3"/>
  <c r="AF41" i="3"/>
  <c r="K45" i="3"/>
  <c r="D51" i="3"/>
  <c r="AF51" i="3"/>
  <c r="F16" i="8"/>
  <c r="E11" i="8"/>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E16" i="10" s="1"/>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C41" i="3" s="1"/>
  <c r="Q36" i="3"/>
  <c r="W41" i="3"/>
  <c r="Y41" i="3"/>
  <c r="AA41" i="3"/>
  <c r="AC41" i="3"/>
  <c r="AG41" i="3"/>
  <c r="AI41" i="3"/>
  <c r="AK41" i="3"/>
  <c r="L45" i="3"/>
  <c r="N45" i="3"/>
  <c r="P45" i="3"/>
  <c r="Y45" i="3"/>
  <c r="E51" i="3"/>
  <c r="G51" i="3"/>
  <c r="I51" i="3"/>
  <c r="K51" i="3"/>
  <c r="M51" i="3"/>
  <c r="O51" i="3"/>
  <c r="AG51" i="3"/>
  <c r="AI51" i="3"/>
  <c r="AK51" i="3"/>
  <c r="R51" i="3"/>
  <c r="T16" i="8"/>
  <c r="S11" i="8"/>
  <c r="V16" i="8"/>
  <c r="X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E15" i="9"/>
  <c r="G15" i="9"/>
  <c r="I15" i="9"/>
  <c r="K15" i="9"/>
  <c r="AA15" i="9"/>
  <c r="Z10" i="9"/>
  <c r="AC15" i="9"/>
  <c r="AE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AJ24" i="25"/>
  <c r="AI20" i="25"/>
  <c r="AV24" i="25"/>
  <c r="AU20" i="25"/>
  <c r="R24" i="25"/>
  <c r="I34" i="13"/>
  <c r="J10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L15" i="24"/>
  <c r="X15" i="24"/>
  <c r="Q19" i="24"/>
  <c r="F19" i="24"/>
  <c r="R19" i="24"/>
  <c r="AD19" i="24"/>
  <c r="W25" i="24"/>
  <c r="L25" i="24"/>
  <c r="X25" i="24"/>
  <c r="AO14" i="25"/>
  <c r="F14" i="25"/>
  <c r="R14" i="25"/>
  <c r="AD14" i="25"/>
  <c r="AP14" i="25"/>
  <c r="BB14" i="25"/>
  <c r="K18" i="25"/>
  <c r="W18" i="25"/>
  <c r="AU18" i="25"/>
  <c r="L18" i="25"/>
  <c r="X18" i="25"/>
  <c r="AJ18" i="25"/>
  <c r="AV18" i="25"/>
  <c r="H24" i="25"/>
  <c r="T24" i="25"/>
  <c r="AF24" i="25"/>
  <c r="AR24" i="25"/>
  <c r="BD24" i="25"/>
  <c r="F24" i="25"/>
  <c r="AD24" i="25"/>
  <c r="BB24" i="25"/>
  <c r="M10" i="20"/>
  <c r="F10" i="12"/>
  <c r="V10" i="12"/>
  <c r="L111" i="13"/>
  <c r="I110" i="13"/>
  <c r="H109" i="13"/>
  <c r="K46" i="13"/>
  <c r="I45" i="13"/>
  <c r="G44" i="13"/>
  <c r="H110" i="13"/>
  <c r="H46" i="13"/>
  <c r="G111" i="13"/>
  <c r="J110"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J106" i="13"/>
  <c r="I41" i="13"/>
  <c r="L105" i="13"/>
  <c r="L26" i="8" l="1"/>
  <c r="L26" i="10"/>
  <c r="E24" i="25"/>
  <c r="W24" i="25"/>
  <c r="L107" i="13"/>
  <c r="Q14" i="25"/>
  <c r="K106" i="13"/>
  <c r="I106" i="13"/>
  <c r="K41" i="13"/>
  <c r="L106" i="13"/>
  <c r="AZ40" i="4"/>
  <c r="J41" i="13"/>
  <c r="K25" i="24"/>
  <c r="G40" i="13"/>
  <c r="G106" i="13"/>
  <c r="AG16" i="8"/>
  <c r="K25" i="26"/>
  <c r="L20" i="10"/>
  <c r="S25" i="9"/>
  <c r="AG15" i="9"/>
  <c r="J105" i="13"/>
  <c r="J107" i="13" s="1"/>
  <c r="J40" i="13"/>
  <c r="Q24" i="25"/>
  <c r="BA14" i="25"/>
  <c r="E14" i="25"/>
  <c r="G105" i="13"/>
  <c r="F105" i="13" s="1"/>
  <c r="I40" i="13"/>
  <c r="K40" i="13"/>
  <c r="K105" i="13"/>
  <c r="K107" i="13" s="1"/>
  <c r="H40" i="13"/>
  <c r="H103" i="13"/>
  <c r="E15" i="26"/>
  <c r="AU15" i="9"/>
  <c r="W15" i="24"/>
  <c r="BA24" i="25"/>
  <c r="AC14" i="25"/>
  <c r="K111" i="13"/>
  <c r="I105" i="13"/>
  <c r="H41" i="13"/>
  <c r="H42" i="13" s="1"/>
  <c r="H105" i="13"/>
  <c r="H107" i="13" s="1"/>
  <c r="G41" i="13"/>
  <c r="G42" i="13" s="1"/>
  <c r="AI14" i="25"/>
  <c r="H45" i="13"/>
  <c r="H112" i="13"/>
  <c r="J47" i="13"/>
  <c r="L110" i="13"/>
  <c r="I44" i="13"/>
  <c r="K45" i="13"/>
  <c r="G47" i="13"/>
  <c r="J109" i="13"/>
  <c r="K110" i="13"/>
  <c r="G112" i="13"/>
  <c r="J40" i="5"/>
  <c r="L15" i="9"/>
  <c r="J40" i="4"/>
  <c r="K15" i="26"/>
  <c r="J46" i="13"/>
  <c r="J48" i="13" s="1"/>
  <c r="H44" i="13"/>
  <c r="I111" i="13"/>
  <c r="G46" i="13"/>
  <c r="I47" i="13"/>
  <c r="L109" i="13"/>
  <c r="I112" i="13"/>
  <c r="AU24" i="25"/>
  <c r="AI18" i="25"/>
  <c r="AO24" i="25"/>
  <c r="I109" i="13"/>
  <c r="K15" i="24"/>
  <c r="AU25" i="9"/>
  <c r="C40" i="5"/>
  <c r="E26" i="8"/>
  <c r="Q51" i="3"/>
  <c r="S20" i="10"/>
  <c r="C50" i="5"/>
  <c r="BG40" i="4"/>
  <c r="AC24" i="25"/>
  <c r="X41" i="3"/>
  <c r="Q50" i="4"/>
  <c r="J44" i="13"/>
  <c r="G109" i="13"/>
  <c r="G113" i="13" s="1"/>
  <c r="K44" i="13"/>
  <c r="H111" i="13"/>
  <c r="L112" i="13"/>
  <c r="H47" i="13"/>
  <c r="J45" i="13"/>
  <c r="K109" i="13"/>
  <c r="J112" i="13"/>
  <c r="G45" i="13"/>
  <c r="I46" i="13"/>
  <c r="F46" i="13" s="1"/>
  <c r="K47" i="13"/>
  <c r="G110" i="13"/>
  <c r="J111" i="13"/>
  <c r="K112" i="13"/>
  <c r="X40" i="4"/>
  <c r="E16" i="8"/>
  <c r="AN25" i="9"/>
  <c r="S16" i="10"/>
  <c r="BB15" i="9"/>
  <c r="Z15" i="9"/>
  <c r="S16" i="8"/>
  <c r="Q41" i="3"/>
  <c r="K14" i="25"/>
  <c r="W19" i="24"/>
  <c r="Q18" i="25"/>
  <c r="E25" i="26"/>
  <c r="S26" i="10"/>
  <c r="J50" i="5"/>
  <c r="Q40" i="5"/>
  <c r="BB19" i="9"/>
  <c r="Q19" i="26"/>
  <c r="AG19" i="9"/>
  <c r="AG25" i="9"/>
  <c r="Z25" i="9"/>
  <c r="C50" i="4"/>
  <c r="X51" i="3"/>
  <c r="S15" i="9"/>
  <c r="X50" i="4"/>
  <c r="L20" i="8"/>
  <c r="E19" i="9"/>
  <c r="J45" i="3"/>
  <c r="K19" i="24"/>
  <c r="Q25" i="26"/>
  <c r="S26" i="8"/>
  <c r="C44" i="4"/>
  <c r="L16" i="8"/>
  <c r="E25" i="24"/>
  <c r="AG26" i="8"/>
  <c r="J50" i="4"/>
  <c r="Q40" i="4"/>
  <c r="K42" i="13"/>
  <c r="I38" i="13"/>
  <c r="AI24" i="25"/>
  <c r="K24" i="25"/>
  <c r="AN15" i="9"/>
  <c r="AL40" i="4"/>
  <c r="AC18" i="25"/>
  <c r="AU14" i="25"/>
  <c r="Q25" i="24"/>
  <c r="Q15" i="24"/>
  <c r="BB25" i="9"/>
  <c r="E25" i="9"/>
  <c r="C51" i="3"/>
  <c r="Z20" i="8"/>
  <c r="AE51" i="3"/>
  <c r="E26" i="10"/>
  <c r="BG44" i="4"/>
  <c r="AS44" i="4"/>
  <c r="AE45" i="3"/>
  <c r="E18" i="25"/>
  <c r="W14" i="25"/>
  <c r="BI25" i="9"/>
  <c r="AC15" i="24"/>
  <c r="AS40" i="4"/>
  <c r="E15" i="24"/>
  <c r="AL50" i="4"/>
  <c r="S19" i="9"/>
  <c r="F101" i="13"/>
  <c r="BA18" i="25"/>
  <c r="AC25" i="24"/>
  <c r="G107" i="13"/>
  <c r="G38" i="13"/>
  <c r="F34" i="13"/>
  <c r="J38" i="13"/>
  <c r="J103" i="13"/>
  <c r="F36" i="13"/>
  <c r="G103" i="13"/>
  <c r="F98" i="13"/>
  <c r="K103" i="13"/>
  <c r="F100" i="13"/>
  <c r="F102" i="13"/>
  <c r="I42" i="13"/>
  <c r="I107" i="13"/>
  <c r="F47" i="13"/>
  <c r="K38" i="13"/>
  <c r="L103" i="13"/>
  <c r="H38" i="13"/>
  <c r="F99" i="13"/>
  <c r="F35" i="13"/>
  <c r="F37" i="13"/>
  <c r="I103" i="13"/>
  <c r="F112" i="13" l="1"/>
  <c r="I113" i="13"/>
  <c r="H48" i="13"/>
  <c r="F110" i="13"/>
  <c r="J42" i="13"/>
  <c r="F106" i="13"/>
  <c r="I48" i="13"/>
  <c r="F45" i="13"/>
  <c r="K113" i="13"/>
  <c r="F40" i="13"/>
  <c r="F111" i="13"/>
  <c r="F41" i="13"/>
  <c r="F42" i="13" s="1"/>
  <c r="H113" i="13"/>
  <c r="L113" i="13"/>
  <c r="J113" i="13"/>
  <c r="G48" i="13"/>
  <c r="K48" i="13"/>
  <c r="F109" i="13"/>
  <c r="F44" i="13"/>
  <c r="F103" i="13"/>
  <c r="F38" i="13"/>
  <c r="F107" i="13"/>
  <c r="F113" i="13" l="1"/>
  <c r="F48"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<sst xmlns="http://schemas.openxmlformats.org/spreadsheetml/2006/main" count="2483" uniqueCount="533">
  <si>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</si>
  <si>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</si>
  <si>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</si>
  <si>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</si>
  <si>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</si>
  <si>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</si>
  <si>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</si>
  <si>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</si>
  <si>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</si>
  <si>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</si>
  <si>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</si>
  <si>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</si>
  <si>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</si>
  <si>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</si>
  <si>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</si>
  <si>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</si>
  <si>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</si>
  <si>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</si>
  <si>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</si>
  <si>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</si>
  <si>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</si>
  <si>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</si>
  <si>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</si>
  <si>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</si>
  <si>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</si>
  <si>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</si>
  <si>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</si>
  <si>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</si>
  <si>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</si>
  <si>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</si>
  <si>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</si>
  <si>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</si>
  <si>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</si>
  <si>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</si>
  <si>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</si>
  <si>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</si>
  <si>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</si>
  <si>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</si>
  <si>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</si>
  <si>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</si>
  <si>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</si>
  <si>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</si>
  <si>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</si>
  <si>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</si>
  <si>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</si>
  <si>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</si>
  <si>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</si>
  <si>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</si>
  <si>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</si>
  <si>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</si>
  <si>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</si>
  <si>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</si>
  <si>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</si>
  <si>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</si>
  <si>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</si>
  <si>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</si>
  <si>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</si>
  <si>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</si>
  <si>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</si>
  <si>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</si>
  <si>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</si>
  <si>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</si>
  <si>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</si>
  <si>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</si>
  <si>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</si>
  <si>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</si>
  <si>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</si>
  <si>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</si>
  <si>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</si>
  <si>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</si>
  <si>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</si>
  <si>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</si>
  <si>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</si>
  <si>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</si>
  <si>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</si>
  <si>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</si>
  <si>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</si>
  <si>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</si>
  <si>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</si>
  <si>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</si>
  <si>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</si>
  <si>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</si>
  <si>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</si>
  <si>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</si>
  <si>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</si>
  <si>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</si>
  <si>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</si>
  <si>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</si>
  <si>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</si>
  <si>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</si>
  <si>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</si>
  <si>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</si>
  <si>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</si>
  <si>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</si>
  <si>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</si>
  <si>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</si>
  <si>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</si>
  <si>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</si>
  <si>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</si>
  <si>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</si>
  <si>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</si>
  <si>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</si>
  <si>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</si>
  <si>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</si>
  <si>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</si>
  <si>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</si>
  <si>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</si>
  <si>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</si>
  <si>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</si>
  <si>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</si>
  <si>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</si>
  <si>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</si>
  <si>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</si>
  <si>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</si>
  <si>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</si>
  <si>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</si>
  <si>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</si>
  <si>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</si>
  <si>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</si>
  <si>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</si>
  <si>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</si>
  <si>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</si>
  <si>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</si>
  <si>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</si>
  <si>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</si>
  <si>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</si>
  <si>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</si>
  <si>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</si>
  <si>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</si>
  <si>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</si>
  <si>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</si>
  <si>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</si>
  <si>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</si>
  <si>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</si>
  <si>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</si>
  <si>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</si>
  <si>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</si>
  <si>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</si>
  <si>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</si>
  <si>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</si>
  <si>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</si>
  <si>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</si>
  <si>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</si>
  <si>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</si>
  <si>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</si>
  <si>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</si>
  <si>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</si>
  <si>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</si>
  <si>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</si>
  <si>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</si>
  <si>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</si>
  <si>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</si>
  <si>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</si>
  <si>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</si>
  <si>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</si>
  <si>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</si>
  <si>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</si>
  <si>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</si>
  <si>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</si>
  <si>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</si>
  <si>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</si>
  <si>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</si>
  <si>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</si>
  <si>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</si>
  <si>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</si>
  <si>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</si>
  <si>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</si>
  <si>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</si>
  <si>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</si>
  <si>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</si>
  <si>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</si>
  <si>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</si>
  <si>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</si>
  <si>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</si>
  <si>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</si>
  <si>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</si>
  <si>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</si>
  <si>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</si>
  <si>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</si>
  <si>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</si>
  <si>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</si>
  <si>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</si>
  <si>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</si>
  <si>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</si>
  <si>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</si>
  <si>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</si>
  <si>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</si>
  <si>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</si>
  <si>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</si>
  <si>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</si>
  <si>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</si>
  <si>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</si>
  <si>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</si>
  <si>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</si>
  <si>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</si>
  <si>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</si>
  <si>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</si>
  <si>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</si>
  <si>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</si>
  <si>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</si>
  <si>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</si>
  <si>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</si>
  <si>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</si>
  <si>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</si>
  <si>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</si>
  <si>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</si>
  <si>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</si>
  <si>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</si>
  <si>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</si>
  <si>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</si>
  <si>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</si>
  <si>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</si>
  <si>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</si>
  <si>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</si>
  <si>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</si>
  <si>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</si>
  <si>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</si>
  <si>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</si>
  <si>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</si>
  <si>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</si>
  <si>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</si>
  <si>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</si>
  <si>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</si>
  <si>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</si>
  <si>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</si>
  <si>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</si>
  <si>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</si>
  <si>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</si>
  <si>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</si>
  <si>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</si>
  <si>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</si>
  <si>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</si>
  <si>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</si>
  <si>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</si>
  <si>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</si>
  <si>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</si>
  <si>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</si>
  <si>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</si>
  <si>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</si>
  <si>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</si>
  <si>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</si>
  <si>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</si>
  <si>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</si>
  <si>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</si>
  <si>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</si>
  <si>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</si>
  <si>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</si>
  <si>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</si>
  <si>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</si>
  <si>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</si>
  <si>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</si>
  <si>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</si>
  <si>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</si>
  <si>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</si>
  <si>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</si>
  <si>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</si>
  <si>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</si>
  <si>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</si>
  <si>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</si>
  <si>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</si>
  <si>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</si>
  <si>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</si>
  <si>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</si>
  <si>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</si>
  <si>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</si>
  <si>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</si>
  <si>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</si>
  <si>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</si>
  <si>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</si>
  <si>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</si>
  <si>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</si>
  <si>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</si>
  <si>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</si>
  <si>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</si>
  <si>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</si>
  <si>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</si>
  <si>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</si>
  <si>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</si>
  <si>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</si>
  <si>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</si>
  <si>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</si>
  <si>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</si>
  <si>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</si>
  <si>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</si>
  <si>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</si>
  <si>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</si>
  <si>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</si>
  <si>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</si>
  <si>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</si>
  <si>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</si>
  <si>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</si>
  <si>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</si>
  <si>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</si>
  <si>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</si>
  <si>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</si>
  <si>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</si>
  <si>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</si>
  <si>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</si>
  <si>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</si>
  <si>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</si>
  <si>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</si>
  <si>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</si>
  <si>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</si>
  <si>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</si>
  <si>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</si>
  <si>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</si>
  <si>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</si>
  <si>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</si>
  <si>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</si>
  <si>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</si>
  <si>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</si>
  <si>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</si>
  <si>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</si>
  <si>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</si>
  <si>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</si>
  <si>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</si>
  <si>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</si>
  <si>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</si>
  <si>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</si>
  <si>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</si>
  <si>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</si>
  <si>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</si>
  <si>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</si>
  <si>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</si>
  <si>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</si>
  <si>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</si>
  <si>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</si>
  <si>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</si>
  <si>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</si>
  <si>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</si>
  <si>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</si>
  <si>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</si>
  <si>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</si>
  <si>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</si>
  <si>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</si>
  <si>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</si>
  <si>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</si>
  <si>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</si>
  <si>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</si>
  <si>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</si>
  <si>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</si>
  <si>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</si>
  <si>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</si>
  <si>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</si>
  <si>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</si>
  <si>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</si>
  <si>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</si>
  <si>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</si>
  <si>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</si>
  <si>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</si>
  <si>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</si>
  <si>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</si>
  <si>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</si>
  <si>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</si>
  <si>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</si>
  <si>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</si>
  <si>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</si>
  <si>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</si>
  <si>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</si>
  <si>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</si>
  <si>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</si>
  <si>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</si>
  <si>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</si>
  <si>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</si>
  <si>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</si>
  <si>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</si>
  <si>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</si>
  <si>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</si>
  <si>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</si>
  <si>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</si>
  <si>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</si>
  <si>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</si>
  <si>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</si>
  <si>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</si>
  <si>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</si>
  <si>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</si>
  <si>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</si>
  <si>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</si>
  <si>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</si>
  <si>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</si>
  <si>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</si>
  <si>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</si>
  <si>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</si>
  <si>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</si>
  <si>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</si>
  <si>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</si>
  <si>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</si>
  <si>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</si>
  <si>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</si>
  <si>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</si>
  <si>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</si>
  <si>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</si>
  <si>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</si>
  <si>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</si>
  <si>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</si>
  <si>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</si>
  <si>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</si>
  <si>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</si>
  <si>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</si>
  <si>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</si>
  <si>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</si>
  <si>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</si>
  <si>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</si>
  <si>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</si>
  <si>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</si>
  <si>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</si>
  <si>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</si>
  <si>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</si>
  <si>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</si>
  <si>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</si>
  <si>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</si>
  <si>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</si>
  <si>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</si>
  <si>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</si>
  <si>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</si>
  <si>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</si>
  <si>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</si>
  <si>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</si>
  <si>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</si>
  <si>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</si>
  <si>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</si>
  <si>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</si>
  <si>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</si>
  <si>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</si>
  <si>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</si>
  <si>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</si>
  <si>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</si>
  <si>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</si>
  <si>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</si>
  <si>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</si>
  <si>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</si>
  <si>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</si>
  <si>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</si>
  <si>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</si>
  <si>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</si>
  <si>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</si>
  <si>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</si>
  <si>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</si>
  <si>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</si>
  <si>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</si>
  <si>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</si>
  <si>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</si>
  <si>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</si>
  <si>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</si>
  <si>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</si>
  <si>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</si>
  <si>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</si>
  <si>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</si>
  <si>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</si>
  <si>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</si>
  <si>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</si>
  <si>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</si>
  <si>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</si>
  <si>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</si>
  <si>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</si>
  <si>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</si>
  <si>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</si>
  <si>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</si>
  <si>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</si>
  <si>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</si>
  <si>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</si>
  <si>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</si>
  <si>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</si>
  <si>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</si>
  <si>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</si>
  <si>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</si>
  <si>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</si>
  <si>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</si>
  <si>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</si>
  <si>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</si>
  <si>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</si>
  <si>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</si>
  <si>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</si>
  <si>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</si>
  <si>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</si>
  <si>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</si>
  <si>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</si>
  <si>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</si>
  <si>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</si>
  <si>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</si>
  <si>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</si>
  <si>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</si>
  <si>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</si>
  <si>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</si>
  <si>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</si>
  <si>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</si>
  <si>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</si>
  <si>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</si>
  <si>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</si>
  <si>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</si>
  <si>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</si>
  <si>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</si>
  <si>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</si>
  <si>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</si>
  <si>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</si>
  <si>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</si>
  <si>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</si>
  <si>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</si>
  <si>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</si>
  <si>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</si>
  <si>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</si>
  <si>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</si>
  <si>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</si>
  <si>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</si>
  <si>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</si>
  <si>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</si>
  <si>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</si>
  <si>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</si>
  <si>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</si>
  <si>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</si>
  <si>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</si>
  <si>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</si>
  <si>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</si>
  <si>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</si>
  <si>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</si>
  <si>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</si>
  <si>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</si>
  <si>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</si>
  <si>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</si>
  <si>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</si>
  <si>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</si>
  <si>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</si>
  <si>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</si>
  <si>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</si>
  <si>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</si>
  <si>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</si>
  <si>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</si>
  <si>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</si>
  <si>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</si>
  <si>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</si>
  <si>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</si>
  <si>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כרמלה כהן</t>
  </si>
  <si>
    <t>03-7653182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</si>
</sst>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60">
    <xf numFmtId="0" fontId="0" fillId="0" borderId="0" xfId="0"/>
    <xf numFmtId="0" fontId="2" fillId="2" borderId="0" xfId="7" applyFont="1" applyFill="1" applyProtection="1"/>
    <xf numFmtId="0" fontId="3" fillId="2" borderId="0" xfId="7" applyFont="1" applyFill="1" applyProtection="1"/>
    <xf numFmtId="0" fontId="4" fillId="0" borderId="0" xfId="7" applyFont="1" applyAlignment="1" applyProtection="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Border="1" applyAlignment="1" applyProtection="1">
      <alignment horizontal="right" vertical="center"/>
      <protection locked="0"/>
    </xf>
    <xf numFmtId="0" fontId="1" fillId="0" borderId="0" xfId="7" applyBorder="1" applyProtection="1">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NumberFormat="1"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NumberFormat="1"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pplyProtection="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pplyProtection="1">
      <alignment horizontal="center" vertical="center" wrapText="1" readingOrder="2"/>
    </xf>
    <xf numFmtId="3" fontId="13" fillId="4" borderId="16" xfId="8" applyNumberFormat="1" applyFont="1" applyFill="1" applyBorder="1" applyAlignment="1" applyProtection="1">
      <alignment horizontal="center" vertical="center" wrapText="1" readingOrder="2"/>
    </xf>
    <xf numFmtId="3" fontId="13" fillId="4" borderId="17" xfId="8" applyNumberFormat="1" applyFont="1" applyFill="1" applyBorder="1" applyAlignment="1" applyProtection="1">
      <alignment horizontal="center" vertical="center" wrapText="1" readingOrder="2"/>
    </xf>
    <xf numFmtId="3" fontId="12" fillId="4" borderId="15" xfId="8" applyNumberFormat="1" applyFont="1" applyFill="1" applyBorder="1" applyAlignment="1" applyProtection="1">
      <alignment horizontal="center" vertical="center" wrapText="1" readingOrder="2"/>
    </xf>
    <xf numFmtId="3" fontId="13" fillId="4" borderId="18" xfId="8" applyNumberFormat="1" applyFont="1" applyFill="1" applyBorder="1" applyAlignment="1" applyProtection="1">
      <alignment horizontal="center" vertical="center" wrapText="1" readingOrder="2"/>
    </xf>
    <xf numFmtId="3" fontId="13" fillId="4" borderId="19" xfId="8" applyNumberFormat="1" applyFont="1" applyFill="1" applyBorder="1" applyAlignment="1" applyProtection="1">
      <alignment horizontal="center" vertical="center" wrapText="1" readingOrder="2"/>
    </xf>
    <xf numFmtId="3" fontId="13" fillId="4" borderId="20" xfId="8" applyNumberFormat="1" applyFont="1" applyFill="1" applyBorder="1" applyAlignment="1" applyProtection="1">
      <alignment horizontal="center" vertical="center" wrapText="1" readingOrder="2"/>
    </xf>
    <xf numFmtId="3" fontId="13" fillId="4" borderId="21" xfId="8" applyNumberFormat="1" applyFont="1" applyFill="1" applyBorder="1" applyAlignment="1" applyProtection="1">
      <alignment horizontal="center" vertical="center" wrapText="1" readingOrder="2"/>
    </xf>
    <xf numFmtId="0" fontId="14" fillId="0" borderId="0" xfId="7" applyFont="1" applyProtection="1"/>
    <xf numFmtId="0" fontId="14" fillId="0" borderId="0" xfId="7" applyFont="1"/>
    <xf numFmtId="0" fontId="6" fillId="0" borderId="0" xfId="9" applyFont="1" applyFill="1" applyBorder="1" applyAlignment="1" applyProtection="1">
      <alignment horizontal="right" vertical="center"/>
    </xf>
    <xf numFmtId="0" fontId="15" fillId="0" borderId="0" xfId="7" applyFont="1" applyProtection="1"/>
    <xf numFmtId="0" fontId="14" fillId="0" borderId="0" xfId="7" applyFont="1" applyFill="1" applyProtection="1"/>
    <xf numFmtId="0" fontId="14" fillId="0" borderId="5" xfId="7" applyFont="1" applyBorder="1" applyProtection="1"/>
    <xf numFmtId="0" fontId="14" fillId="0" borderId="7" xfId="7" applyFont="1" applyBorder="1" applyProtection="1"/>
    <xf numFmtId="0" fontId="7" fillId="3" borderId="22" xfId="7" applyFont="1" applyFill="1" applyBorder="1" applyAlignment="1" applyProtection="1">
      <alignment vertical="top" wrapText="1"/>
    </xf>
    <xf numFmtId="0" fontId="7" fillId="3" borderId="1" xfId="7" applyFont="1" applyFill="1" applyBorder="1" applyAlignment="1" applyProtection="1">
      <alignment horizontal="center" vertical="top" wrapText="1"/>
    </xf>
    <xf numFmtId="0" fontId="7" fillId="3" borderId="1" xfId="7" applyFont="1" applyFill="1" applyBorder="1" applyAlignment="1" applyProtection="1">
      <alignment horizontal="center" vertical="top" wrapText="1" readingOrder="2"/>
    </xf>
    <xf numFmtId="0" fontId="7" fillId="3" borderId="23" xfId="7" applyFont="1" applyFill="1" applyBorder="1" applyAlignment="1" applyProtection="1">
      <alignment horizontal="center" vertical="top" wrapText="1" readingOrder="2"/>
    </xf>
    <xf numFmtId="0" fontId="7" fillId="3" borderId="24" xfId="7" applyFont="1" applyFill="1" applyBorder="1" applyAlignment="1" applyProtection="1">
      <alignment horizontal="center" vertical="top" wrapText="1" readingOrder="2"/>
    </xf>
    <xf numFmtId="0" fontId="7" fillId="3" borderId="22" xfId="7" applyFont="1" applyFill="1" applyBorder="1" applyAlignment="1" applyProtection="1">
      <alignment horizontal="right" vertical="top" wrapText="1"/>
    </xf>
    <xf numFmtId="0" fontId="7" fillId="3" borderId="4" xfId="7" applyFont="1" applyFill="1" applyBorder="1" applyAlignment="1" applyProtection="1">
      <alignment horizontal="center" vertical="top" wrapText="1" readingOrder="2"/>
    </xf>
    <xf numFmtId="0" fontId="14" fillId="0" borderId="9" xfId="7" applyFont="1" applyBorder="1" applyProtection="1"/>
    <xf numFmtId="165" fontId="7" fillId="3" borderId="2" xfId="7" applyNumberFormat="1" applyFont="1" applyFill="1" applyBorder="1" applyAlignment="1" applyProtection="1">
      <alignment horizontal="center" vertical="top" wrapText="1"/>
    </xf>
    <xf numFmtId="49" fontId="7" fillId="3" borderId="3" xfId="7" applyNumberFormat="1" applyFont="1" applyFill="1" applyBorder="1" applyAlignment="1" applyProtection="1">
      <alignment horizontal="center" vertical="top" wrapText="1"/>
    </xf>
    <xf numFmtId="49" fontId="7" fillId="3" borderId="25" xfId="7" applyNumberFormat="1" applyFont="1" applyFill="1" applyBorder="1" applyAlignment="1" applyProtection="1">
      <alignment horizontal="center" vertical="top" wrapText="1"/>
    </xf>
    <xf numFmtId="49" fontId="7" fillId="3" borderId="2" xfId="7" applyNumberFormat="1" applyFont="1" applyFill="1" applyBorder="1" applyAlignment="1" applyProtection="1">
      <alignment horizontal="center" vertical="top" wrapText="1"/>
    </xf>
    <xf numFmtId="49" fontId="7" fillId="3" borderId="24" xfId="7" applyNumberFormat="1" applyFont="1" applyFill="1" applyBorder="1" applyAlignment="1" applyProtection="1">
      <alignment horizontal="center" vertical="top" wrapText="1"/>
    </xf>
    <xf numFmtId="49" fontId="7" fillId="3" borderId="4" xfId="7" applyNumberFormat="1" applyFont="1" applyFill="1" applyBorder="1" applyAlignment="1" applyProtection="1">
      <alignment horizontal="center" vertical="top" wrapText="1"/>
    </xf>
    <xf numFmtId="0" fontId="14" fillId="0" borderId="26" xfId="7" applyFont="1" applyBorder="1" applyAlignment="1" applyProtection="1">
      <alignment vertical="top"/>
    </xf>
    <xf numFmtId="0" fontId="14" fillId="4" borderId="9" xfId="7" applyFont="1" applyFill="1" applyBorder="1" applyAlignment="1" applyProtection="1">
      <alignment horizontal="right" vertical="center" wrapText="1"/>
    </xf>
    <xf numFmtId="0" fontId="14" fillId="0" borderId="9" xfId="7" applyFont="1" applyBorder="1" applyAlignment="1" applyProtection="1">
      <alignment vertical="top"/>
    </xf>
    <xf numFmtId="0" fontId="14" fillId="0" borderId="0" xfId="7" applyFont="1" applyFill="1" applyBorder="1" applyProtection="1"/>
    <xf numFmtId="0" fontId="7" fillId="3" borderId="27" xfId="7" applyFont="1" applyFill="1" applyBorder="1" applyAlignment="1" applyProtection="1">
      <alignment horizontal="center" vertical="top" wrapText="1" readingOrder="2"/>
    </xf>
    <xf numFmtId="0" fontId="7" fillId="3" borderId="28" xfId="7" applyFont="1" applyFill="1" applyBorder="1" applyAlignment="1" applyProtection="1">
      <alignment horizontal="center" vertical="top" wrapText="1" readingOrder="2"/>
    </xf>
    <xf numFmtId="0" fontId="7" fillId="3" borderId="29" xfId="7" applyFont="1" applyFill="1" applyBorder="1" applyAlignment="1" applyProtection="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Font="1" applyFill="1" applyBorder="1" applyAlignment="1" applyProtection="1">
      <alignment horizontal="center"/>
      <protection locked="0"/>
    </xf>
    <xf numFmtId="166" fontId="7" fillId="4" borderId="40" xfId="7" applyNumberFormat="1" applyFont="1" applyFill="1" applyBorder="1" applyAlignment="1" applyProtection="1">
      <alignment horizontal="center"/>
    </xf>
    <xf numFmtId="166" fontId="14" fillId="4" borderId="17" xfId="7" applyNumberFormat="1" applyFont="1" applyFill="1" applyBorder="1" applyAlignment="1" applyProtection="1">
      <alignment horizontal="center"/>
    </xf>
    <xf numFmtId="166" fontId="14" fillId="4" borderId="41" xfId="7" applyNumberFormat="1" applyFont="1" applyFill="1" applyBorder="1" applyAlignment="1" applyProtection="1">
      <alignment horizontal="center"/>
    </xf>
    <xf numFmtId="166" fontId="14" fillId="4" borderId="42" xfId="7" applyNumberFormat="1" applyFont="1" applyFill="1" applyBorder="1" applyAlignment="1" applyProtection="1">
      <alignment horizontal="center"/>
    </xf>
    <xf numFmtId="166" fontId="7" fillId="4" borderId="17" xfId="7" applyNumberFormat="1" applyFont="1" applyFill="1" applyBorder="1" applyAlignment="1" applyProtection="1">
      <alignment horizontal="center"/>
    </xf>
    <xf numFmtId="166" fontId="7" fillId="4" borderId="41" xfId="7" applyNumberFormat="1" applyFont="1" applyFill="1" applyBorder="1" applyAlignment="1" applyProtection="1">
      <alignment horizontal="center"/>
    </xf>
    <xf numFmtId="166" fontId="7" fillId="4" borderId="14" xfId="7" applyNumberFormat="1" applyFont="1" applyFill="1" applyBorder="1" applyAlignment="1" applyProtection="1">
      <alignment horizontal="center"/>
    </xf>
    <xf numFmtId="0" fontId="1" fillId="0" borderId="39" xfId="7" applyFont="1" applyFill="1"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pplyProtection="1">
      <alignment horizontal="center"/>
    </xf>
    <xf numFmtId="166" fontId="7" fillId="4" borderId="13" xfId="7" applyNumberFormat="1" applyFont="1" applyFill="1" applyBorder="1" applyAlignment="1" applyProtection="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Font="1" applyFill="1"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Fill="1" applyBorder="1" applyAlignment="1" applyProtection="1">
      <protection locked="0"/>
    </xf>
    <xf numFmtId="0" fontId="14" fillId="0" borderId="39" xfId="7" applyFont="1" applyFill="1" applyBorder="1" applyAlignment="1" applyProtection="1">
      <protection locked="0"/>
    </xf>
    <xf numFmtId="0" fontId="1" fillId="0" borderId="39" xfId="7" applyFont="1" applyFill="1" applyBorder="1" applyAlignment="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pplyProtection="1">
      <alignment horizontal="center" vertical="top" wrapText="1"/>
    </xf>
    <xf numFmtId="9" fontId="12" fillId="4" borderId="2" xfId="9" applyNumberFormat="1" applyFont="1" applyFill="1" applyBorder="1" applyAlignment="1" applyProtection="1">
      <alignment horizontal="center" vertical="center" wrapText="1" readingOrder="2"/>
    </xf>
    <xf numFmtId="9" fontId="12" fillId="4" borderId="26" xfId="9" applyNumberFormat="1" applyFont="1" applyFill="1" applyBorder="1" applyAlignment="1" applyProtection="1">
      <alignment horizontal="center" vertical="center" wrapText="1" readingOrder="2"/>
    </xf>
    <xf numFmtId="9" fontId="14" fillId="0" borderId="0" xfId="7" applyNumberFormat="1" applyFont="1" applyProtection="1"/>
    <xf numFmtId="0" fontId="7" fillId="0" borderId="0" xfId="7" applyFont="1" applyAlignment="1" applyProtection="1">
      <alignment horizontal="right" readingOrder="2"/>
    </xf>
    <xf numFmtId="0" fontId="14" fillId="0" borderId="0" xfId="7" applyFont="1" applyAlignment="1" applyProtection="1">
      <alignment horizontal="right" readingOrder="2"/>
    </xf>
    <xf numFmtId="0" fontId="1" fillId="0" borderId="0" xfId="7" applyProtection="1"/>
    <xf numFmtId="0" fontId="1" fillId="0" borderId="0" xfId="7" applyAlignment="1" applyProtection="1">
      <alignment horizontal="right" readingOrder="2"/>
    </xf>
    <xf numFmtId="0" fontId="1" fillId="0" borderId="0" xfId="7" applyAlignment="1" applyProtection="1"/>
    <xf numFmtId="0" fontId="14" fillId="0" borderId="0" xfId="7" applyFont="1" applyAlignment="1" applyProtection="1"/>
    <xf numFmtId="0" fontId="15" fillId="0" borderId="0" xfId="7" applyFont="1" applyProtection="1">
      <protection locked="0"/>
    </xf>
    <xf numFmtId="3" fontId="12" fillId="4" borderId="13" xfId="8" applyNumberFormat="1" applyFont="1" applyFill="1" applyBorder="1" applyAlignment="1" applyProtection="1">
      <alignment horizontal="center" vertical="center" wrapText="1" readingOrder="2"/>
    </xf>
    <xf numFmtId="3" fontId="12" fillId="4" borderId="14" xfId="8" applyNumberFormat="1" applyFont="1" applyFill="1" applyBorder="1" applyAlignment="1" applyProtection="1">
      <alignment horizontal="center" vertical="center" wrapText="1" readingOrder="2"/>
    </xf>
    <xf numFmtId="0" fontId="10" fillId="4" borderId="8" xfId="8" applyNumberFormat="1" applyFont="1" applyFill="1" applyBorder="1" applyAlignment="1" applyProtection="1">
      <alignment wrapText="1" readingOrder="2"/>
      <protection locked="0"/>
    </xf>
    <xf numFmtId="3" fontId="12" fillId="4" borderId="17" xfId="8" applyNumberFormat="1" applyFont="1" applyFill="1" applyBorder="1" applyAlignment="1" applyProtection="1">
      <alignment horizontal="center" vertical="center" wrapText="1" readingOrder="2"/>
    </xf>
    <xf numFmtId="3" fontId="12" fillId="4" borderId="54" xfId="8" applyNumberFormat="1" applyFont="1" applyFill="1" applyBorder="1" applyAlignment="1" applyProtection="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NumberFormat="1" applyFont="1" applyFill="1" applyBorder="1" applyAlignment="1" applyProtection="1">
      <alignment horizontal="right" wrapText="1" indent="1" readingOrder="2"/>
      <protection locked="0"/>
    </xf>
    <xf numFmtId="3" fontId="12" fillId="4" borderId="18" xfId="8" applyNumberFormat="1" applyFont="1" applyFill="1" applyBorder="1" applyAlignment="1" applyProtection="1">
      <alignment horizontal="center" vertical="center" wrapText="1" readingOrder="2"/>
    </xf>
    <xf numFmtId="3" fontId="12" fillId="4" borderId="19" xfId="8" applyNumberFormat="1" applyFont="1" applyFill="1" applyBorder="1" applyAlignment="1" applyProtection="1">
      <alignment horizontal="center" vertical="center" wrapText="1" readingOrder="2"/>
    </xf>
    <xf numFmtId="3" fontId="12" fillId="4" borderId="21" xfId="8" applyNumberFormat="1" applyFont="1" applyFill="1" applyBorder="1" applyAlignment="1" applyProtection="1">
      <alignment horizontal="center" vertical="center" wrapText="1" readingOrder="2"/>
    </xf>
    <xf numFmtId="0" fontId="0" fillId="0" borderId="0" xfId="0" applyAlignment="1">
      <alignment readingOrder="1"/>
    </xf>
    <xf numFmtId="0" fontId="1" fillId="0" borderId="0" xfId="0" applyFont="1" applyFill="1"/>
    <xf numFmtId="0" fontId="0" fillId="0" borderId="0" xfId="0" applyFill="1"/>
    <xf numFmtId="0" fontId="20" fillId="2" borderId="0" xfId="0" applyFont="1" applyFill="1" applyProtection="1"/>
    <xf numFmtId="0" fontId="4" fillId="2" borderId="0" xfId="0" applyFont="1" applyFill="1" applyBorder="1" applyAlignment="1" applyProtection="1">
      <alignment wrapText="1" readingOrder="2"/>
    </xf>
    <xf numFmtId="0" fontId="21" fillId="2" borderId="0" xfId="0" applyFont="1" applyFill="1" applyBorder="1" applyAlignment="1" applyProtection="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pplyProtection="1">
      <alignment horizontal="left" vertical="top" wrapText="1"/>
    </xf>
    <xf numFmtId="3" fontId="7" fillId="7" borderId="56" xfId="7" applyNumberFormat="1" applyFont="1" applyFill="1" applyBorder="1" applyAlignment="1" applyProtection="1">
      <alignment horizontal="left" vertical="top" wrapText="1"/>
    </xf>
    <xf numFmtId="3" fontId="7" fillId="7" borderId="28" xfId="7" applyNumberFormat="1" applyFont="1" applyFill="1" applyBorder="1" applyAlignment="1" applyProtection="1">
      <alignment horizontal="left" vertical="top" wrapText="1"/>
    </xf>
    <xf numFmtId="3" fontId="7" fillId="7" borderId="23" xfId="7" applyNumberFormat="1" applyFont="1" applyFill="1" applyBorder="1" applyAlignment="1" applyProtection="1">
      <alignment horizontal="left" vertical="top" wrapText="1"/>
    </xf>
    <xf numFmtId="3" fontId="7" fillId="7" borderId="24" xfId="7" applyNumberFormat="1" applyFont="1" applyFill="1" applyBorder="1" applyAlignment="1" applyProtection="1">
      <alignment horizontal="left" vertical="top" wrapText="1"/>
    </xf>
    <xf numFmtId="3" fontId="7" fillId="3" borderId="29" xfId="7" applyNumberFormat="1" applyFont="1" applyFill="1" applyBorder="1" applyAlignment="1" applyProtection="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pplyProtection="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Border="1" applyAlignment="1" applyProtection="1">
      <alignment horizontal="right" readingOrder="2"/>
    </xf>
    <xf numFmtId="0" fontId="1" fillId="0" borderId="0" xfId="7" applyBorder="1" applyProtection="1"/>
    <xf numFmtId="0" fontId="7" fillId="3" borderId="28" xfId="7" applyFont="1" applyFill="1" applyBorder="1" applyAlignment="1" applyProtection="1">
      <alignment horizontal="center" vertical="top" wrapText="1"/>
    </xf>
    <xf numFmtId="3" fontId="7" fillId="3" borderId="3" xfId="7" applyNumberFormat="1" applyFont="1" applyFill="1" applyBorder="1" applyAlignment="1" applyProtection="1">
      <alignment horizontal="center" vertical="top" wrapText="1"/>
    </xf>
    <xf numFmtId="3" fontId="7" fillId="3" borderId="4" xfId="7" applyNumberFormat="1" applyFont="1" applyFill="1" applyBorder="1" applyAlignment="1" applyProtection="1">
      <alignment horizontal="center" vertical="top" wrapText="1"/>
    </xf>
    <xf numFmtId="0" fontId="1" fillId="0" borderId="5" xfId="7" applyBorder="1" applyProtection="1"/>
    <xf numFmtId="0" fontId="10" fillId="4" borderId="6" xfId="8" applyNumberFormat="1" applyFont="1" applyFill="1" applyBorder="1" applyAlignment="1" applyProtection="1">
      <alignment wrapText="1" readingOrder="2"/>
    </xf>
    <xf numFmtId="3" fontId="11" fillId="5" borderId="12" xfId="6" applyNumberFormat="1" applyFont="1" applyFill="1" applyBorder="1" applyAlignment="1" applyProtection="1"/>
    <xf numFmtId="0" fontId="1" fillId="0" borderId="7" xfId="7" applyBorder="1" applyAlignment="1" applyProtection="1">
      <alignment horizontal="center"/>
    </xf>
    <xf numFmtId="0" fontId="12" fillId="4" borderId="59" xfId="8" applyNumberFormat="1" applyFont="1" applyFill="1" applyBorder="1" applyAlignment="1" applyProtection="1">
      <alignment horizontal="right" wrapText="1" indent="1" readingOrder="2"/>
    </xf>
    <xf numFmtId="0" fontId="1" fillId="0" borderId="7" xfId="7" applyBorder="1" applyProtection="1"/>
    <xf numFmtId="0" fontId="10" fillId="4" borderId="59" xfId="8" applyNumberFormat="1" applyFont="1" applyFill="1" applyBorder="1" applyAlignment="1" applyProtection="1">
      <alignment wrapText="1" readingOrder="2"/>
    </xf>
    <xf numFmtId="0" fontId="12" fillId="4" borderId="8" xfId="8" applyNumberFormat="1" applyFont="1" applyFill="1" applyBorder="1" applyAlignment="1" applyProtection="1">
      <alignment horizontal="right" wrapText="1" indent="1" readingOrder="2"/>
    </xf>
    <xf numFmtId="0" fontId="1" fillId="0" borderId="9" xfId="7" applyBorder="1" applyAlignment="1" applyProtection="1">
      <alignment horizontal="center"/>
    </xf>
    <xf numFmtId="0" fontId="12" fillId="4" borderId="60" xfId="8" applyNumberFormat="1" applyFont="1" applyFill="1" applyBorder="1" applyAlignment="1" applyProtection="1">
      <alignment horizontal="right" wrapText="1" indent="1" readingOrder="2"/>
    </xf>
    <xf numFmtId="0" fontId="1" fillId="0" borderId="0" xfId="7" applyFill="1" applyBorder="1" applyProtection="1"/>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pplyProtection="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Alignment="1" applyProtection="1"/>
    <xf numFmtId="0" fontId="21" fillId="0" borderId="0" xfId="7" applyFont="1" applyProtection="1"/>
    <xf numFmtId="0" fontId="25" fillId="2" borderId="0" xfId="8" applyFont="1" applyFill="1" applyBorder="1" applyAlignment="1" applyProtection="1">
      <alignment horizontal="right" vertical="center"/>
    </xf>
    <xf numFmtId="0" fontId="22" fillId="0" borderId="0" xfId="11" applyAlignment="1" applyProtection="1"/>
    <xf numFmtId="0" fontId="14" fillId="0" borderId="0" xfId="7" applyFont="1" applyFill="1" applyBorder="1" applyAlignment="1" applyProtection="1"/>
    <xf numFmtId="0" fontId="7" fillId="3" borderId="61" xfId="7" applyFont="1" applyFill="1" applyBorder="1" applyAlignment="1" applyProtection="1">
      <alignment horizontal="center" vertical="center"/>
    </xf>
    <xf numFmtId="0" fontId="7" fillId="3" borderId="62" xfId="7" applyFont="1" applyFill="1" applyBorder="1" applyAlignment="1" applyProtection="1">
      <alignment horizontal="center" vertical="top" wrapText="1"/>
    </xf>
    <xf numFmtId="0" fontId="7" fillId="3" borderId="63" xfId="7" applyFont="1" applyFill="1" applyBorder="1" applyAlignment="1" applyProtection="1">
      <alignment horizontal="center" vertical="center"/>
    </xf>
    <xf numFmtId="0" fontId="7" fillId="3" borderId="64" xfId="7" applyFont="1" applyFill="1" applyBorder="1" applyAlignment="1" applyProtection="1">
      <alignment horizontal="center" vertical="center"/>
    </xf>
    <xf numFmtId="0" fontId="7" fillId="3" borderId="58" xfId="7" applyFont="1" applyFill="1" applyBorder="1" applyAlignment="1" applyProtection="1">
      <alignment horizontal="center" vertical="top" wrapText="1"/>
    </xf>
    <xf numFmtId="0" fontId="1" fillId="0" borderId="0" xfId="7" applyFont="1" applyFill="1" applyBorder="1" applyAlignment="1" applyProtection="1"/>
    <xf numFmtId="49" fontId="7" fillId="3" borderId="30" xfId="7" applyNumberFormat="1" applyFont="1" applyFill="1" applyBorder="1" applyAlignment="1" applyProtection="1">
      <alignment horizontal="center" vertical="top" wrapText="1"/>
    </xf>
    <xf numFmtId="49" fontId="7" fillId="3" borderId="31" xfId="7" applyNumberFormat="1" applyFont="1" applyFill="1" applyBorder="1" applyAlignment="1" applyProtection="1">
      <alignment horizontal="center" vertical="top" wrapText="1"/>
    </xf>
    <xf numFmtId="49" fontId="7" fillId="3" borderId="32" xfId="7" applyNumberFormat="1" applyFont="1" applyFill="1" applyBorder="1" applyAlignment="1" applyProtection="1">
      <alignment horizontal="center" vertical="top" wrapText="1"/>
    </xf>
    <xf numFmtId="49" fontId="7" fillId="3" borderId="33" xfId="7" applyNumberFormat="1" applyFont="1" applyFill="1" applyBorder="1" applyAlignment="1" applyProtection="1">
      <alignment horizontal="center" vertical="top" wrapText="1"/>
    </xf>
    <xf numFmtId="49" fontId="7" fillId="3" borderId="65" xfId="7" applyNumberFormat="1" applyFont="1" applyFill="1" applyBorder="1" applyAlignment="1" applyProtection="1">
      <alignment horizontal="center" vertical="top" wrapText="1"/>
    </xf>
    <xf numFmtId="49" fontId="7" fillId="3" borderId="57" xfId="7" applyNumberFormat="1" applyFont="1" applyFill="1" applyBorder="1" applyAlignment="1" applyProtection="1">
      <alignment horizontal="center" vertical="top" wrapText="1"/>
    </xf>
    <xf numFmtId="49" fontId="7" fillId="3" borderId="62" xfId="7" applyNumberFormat="1" applyFont="1" applyFill="1" applyBorder="1" applyAlignment="1" applyProtection="1">
      <alignment horizontal="center" vertical="top" wrapText="1"/>
    </xf>
    <xf numFmtId="0" fontId="1" fillId="0" borderId="66" xfId="7" applyFont="1" applyFill="1" applyBorder="1" applyAlignment="1" applyProtection="1"/>
    <xf numFmtId="0" fontId="9" fillId="4" borderId="67" xfId="7" applyFont="1" applyFill="1" applyBorder="1" applyAlignment="1" applyProtection="1"/>
    <xf numFmtId="0" fontId="1" fillId="0" borderId="39" xfId="7" applyFont="1" applyFill="1" applyBorder="1" applyAlignment="1" applyProtection="1">
      <alignment horizontal="center"/>
    </xf>
    <xf numFmtId="0" fontId="14" fillId="4" borderId="8" xfId="7" applyFont="1" applyFill="1" applyBorder="1" applyAlignment="1" applyProtection="1"/>
    <xf numFmtId="0" fontId="14" fillId="4" borderId="8" xfId="7" applyFont="1" applyFill="1" applyBorder="1" applyAlignment="1" applyProtection="1">
      <alignment horizontal="right"/>
    </xf>
    <xf numFmtId="0" fontId="1" fillId="0" borderId="39" xfId="7" applyFont="1" applyFill="1" applyBorder="1" applyAlignment="1" applyProtection="1">
      <alignment horizontal="right"/>
    </xf>
    <xf numFmtId="0" fontId="9" fillId="4" borderId="8" xfId="7" applyFont="1" applyFill="1" applyBorder="1" applyAlignment="1" applyProtection="1"/>
    <xf numFmtId="0" fontId="1" fillId="0" borderId="45" xfId="7" applyFont="1" applyFill="1" applyBorder="1" applyAlignment="1" applyProtection="1">
      <alignment horizontal="center"/>
    </xf>
    <xf numFmtId="0" fontId="14" fillId="4" borderId="68" xfId="7" applyFont="1" applyFill="1" applyBorder="1" applyAlignment="1" applyProtection="1"/>
    <xf numFmtId="0" fontId="0" fillId="0" borderId="69" xfId="0" applyBorder="1" applyProtection="1">
      <protection locked="0"/>
    </xf>
    <xf numFmtId="0" fontId="27" fillId="8" borderId="0" xfId="11"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applyProtection="1"/>
    <xf numFmtId="0" fontId="21"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6" fillId="0" borderId="0" xfId="0" applyFont="1" applyProtection="1"/>
    <xf numFmtId="0" fontId="12" fillId="10" borderId="59" xfId="8" applyNumberFormat="1" applyFont="1" applyFill="1" applyBorder="1" applyAlignment="1" applyProtection="1">
      <alignment horizontal="right" wrapText="1" indent="1" readingOrder="2"/>
    </xf>
    <xf numFmtId="0" fontId="1" fillId="10" borderId="0" xfId="7" applyFill="1" applyProtection="1"/>
    <xf numFmtId="0" fontId="21" fillId="0" borderId="0" xfId="7" applyFont="1" applyAlignment="1" applyProtection="1"/>
    <xf numFmtId="0" fontId="1" fillId="0" borderId="0" xfId="7" applyBorder="1" applyAlignment="1" applyProtection="1"/>
    <xf numFmtId="0" fontId="10" fillId="4" borderId="6" xfId="8" applyNumberFormat="1" applyFont="1" applyFill="1" applyBorder="1" applyAlignment="1" applyProtection="1">
      <alignment readingOrder="2"/>
    </xf>
    <xf numFmtId="0" fontId="12" fillId="4" borderId="59" xfId="8" applyNumberFormat="1" applyFont="1" applyFill="1" applyBorder="1" applyAlignment="1" applyProtection="1">
      <alignment horizontal="right" readingOrder="2"/>
    </xf>
    <xf numFmtId="0" fontId="10" fillId="4" borderId="59" xfId="8" applyNumberFormat="1" applyFont="1" applyFill="1" applyBorder="1" applyAlignment="1" applyProtection="1">
      <alignment readingOrder="2"/>
    </xf>
    <xf numFmtId="0" fontId="12" fillId="4" borderId="8" xfId="8" applyNumberFormat="1" applyFont="1" applyFill="1" applyBorder="1" applyAlignment="1" applyProtection="1">
      <alignment horizontal="right" readingOrder="2"/>
    </xf>
    <xf numFmtId="0" fontId="12" fillId="4" borderId="60" xfId="8" applyNumberFormat="1" applyFont="1" applyFill="1" applyBorder="1" applyAlignment="1" applyProtection="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pplyProtection="1">
      <alignment horizontal="center" vertical="center" wrapText="1" readingOrder="2"/>
    </xf>
    <xf numFmtId="166" fontId="7" fillId="10" borderId="40" xfId="7" applyNumberFormat="1" applyFont="1" applyFill="1" applyBorder="1" applyAlignment="1" applyProtection="1">
      <alignment horizontal="center"/>
    </xf>
    <xf numFmtId="166" fontId="14" fillId="10" borderId="17" xfId="7" applyNumberFormat="1" applyFont="1" applyFill="1" applyBorder="1" applyAlignment="1" applyProtection="1">
      <alignment horizontal="center"/>
    </xf>
    <xf numFmtId="166" fontId="14" fillId="10" borderId="41" xfId="7" applyNumberFormat="1" applyFont="1" applyFill="1" applyBorder="1" applyAlignment="1" applyProtection="1">
      <alignment horizontal="center"/>
    </xf>
    <xf numFmtId="166" fontId="7" fillId="10" borderId="17" xfId="7" applyNumberFormat="1" applyFont="1" applyFill="1" applyBorder="1" applyAlignment="1" applyProtection="1">
      <alignment horizontal="center"/>
    </xf>
    <xf numFmtId="166" fontId="7" fillId="10" borderId="41" xfId="7" applyNumberFormat="1" applyFont="1" applyFill="1" applyBorder="1" applyAlignment="1" applyProtection="1">
      <alignment horizontal="center"/>
    </xf>
    <xf numFmtId="166" fontId="14" fillId="10" borderId="42" xfId="7" applyNumberFormat="1" applyFont="1" applyFill="1" applyBorder="1" applyAlignment="1" applyProtection="1">
      <alignment horizontal="center"/>
    </xf>
    <xf numFmtId="0" fontId="7" fillId="3" borderId="72" xfId="7" applyFont="1" applyFill="1" applyBorder="1" applyAlignment="1" applyProtection="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pplyProtection="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pplyProtection="1">
      <alignment horizontal="center" vertical="center" wrapText="1" readingOrder="2"/>
    </xf>
    <xf numFmtId="49" fontId="7" fillId="3" borderId="26" xfId="7" applyNumberFormat="1" applyFont="1" applyFill="1" applyBorder="1" applyAlignment="1" applyProtection="1">
      <alignment horizontal="center" vertical="top" wrapText="1"/>
    </xf>
    <xf numFmtId="3" fontId="7" fillId="3" borderId="26" xfId="7" applyNumberFormat="1" applyFont="1" applyFill="1" applyBorder="1" applyAlignment="1" applyProtection="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pplyProtection="1">
      <alignment horizontal="center" vertical="center" wrapText="1" readingOrder="2"/>
    </xf>
    <xf numFmtId="3" fontId="13" fillId="4" borderId="60" xfId="8" applyNumberFormat="1" applyFont="1" applyFill="1" applyBorder="1" applyAlignment="1" applyProtection="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Border="1" applyAlignment="1" applyProtection="1">
      <alignment horizontal="center" vertical="top" wrapText="1"/>
    </xf>
    <xf numFmtId="3" fontId="7" fillId="3" borderId="25" xfId="7" applyNumberFormat="1" applyFont="1" applyFill="1" applyBorder="1" applyAlignment="1" applyProtection="1">
      <alignment horizontal="center" vertical="top" wrapText="1"/>
    </xf>
    <xf numFmtId="0" fontId="17" fillId="0" borderId="0" xfId="7" applyFont="1" applyFill="1" applyBorder="1" applyAlignment="1" applyProtection="1"/>
    <xf numFmtId="0" fontId="1" fillId="0" borderId="0" xfId="7" applyAlignment="1" applyProtection="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pplyProtection="1">
      <alignment horizontal="center"/>
    </xf>
    <xf numFmtId="0" fontId="5" fillId="0" borderId="0" xfId="8" applyFont="1" applyBorder="1" applyAlignment="1" applyProtection="1">
      <alignment readingOrder="2"/>
    </xf>
    <xf numFmtId="0" fontId="14" fillId="0" borderId="51" xfId="7" applyFont="1" applyFill="1" applyBorder="1" applyAlignment="1" applyProtection="1"/>
    <xf numFmtId="0" fontId="14" fillId="0" borderId="39" xfId="7" applyFont="1" applyFill="1" applyBorder="1" applyAlignment="1" applyProtection="1"/>
    <xf numFmtId="0" fontId="1" fillId="0" borderId="39" xfId="7" applyFont="1" applyFill="1" applyBorder="1" applyAlignment="1" applyProtection="1"/>
    <xf numFmtId="0" fontId="14" fillId="4" borderId="54" xfId="7" applyFont="1" applyFill="1" applyBorder="1" applyAlignment="1" applyProtection="1"/>
    <xf numFmtId="0" fontId="14" fillId="4" borderId="42" xfId="7" applyFont="1" applyFill="1" applyBorder="1" applyAlignment="1" applyProtection="1"/>
    <xf numFmtId="0" fontId="14" fillId="4" borderId="54" xfId="7" applyFont="1" applyFill="1" applyBorder="1" applyAlignment="1" applyProtection="1">
      <alignment horizontal="right"/>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7" fillId="0" borderId="0" xfId="7" applyFont="1" applyFill="1" applyBorder="1" applyAlignment="1" applyProtection="1">
      <alignment horizontal="center"/>
    </xf>
    <xf numFmtId="0" fontId="17" fillId="0" borderId="0" xfId="7" applyFont="1" applyFill="1" applyBorder="1" applyAlignment="1" applyProtection="1">
      <alignment horizontal="right"/>
    </xf>
    <xf numFmtId="0" fontId="16" fillId="0" borderId="0" xfId="7" applyFont="1" applyFill="1" applyBorder="1" applyAlignment="1" applyProtection="1">
      <alignment vertical="center"/>
    </xf>
    <xf numFmtId="49" fontId="7" fillId="0" borderId="0" xfId="7" applyNumberFormat="1" applyFont="1" applyFill="1" applyBorder="1" applyAlignment="1" applyProtection="1">
      <alignment horizontal="center" vertical="top" wrapText="1"/>
    </xf>
    <xf numFmtId="0" fontId="9" fillId="4" borderId="81" xfId="7" applyFont="1" applyFill="1" applyBorder="1" applyAlignment="1" applyProtection="1"/>
    <xf numFmtId="0" fontId="9" fillId="4" borderId="82" xfId="7" applyFont="1" applyFill="1" applyBorder="1" applyAlignment="1" applyProtection="1"/>
    <xf numFmtId="0" fontId="9" fillId="4" borderId="54" xfId="7" applyFont="1" applyFill="1" applyBorder="1" applyAlignment="1" applyProtection="1"/>
    <xf numFmtId="0" fontId="9" fillId="4" borderId="42" xfId="7" applyFont="1" applyFill="1" applyBorder="1" applyAlignment="1" applyProtection="1"/>
    <xf numFmtId="0" fontId="17" fillId="0" borderId="0" xfId="7" applyFont="1" applyFill="1" applyBorder="1" applyProtection="1"/>
    <xf numFmtId="0" fontId="14" fillId="4" borderId="83" xfId="7" applyFont="1" applyFill="1" applyBorder="1" applyAlignment="1" applyProtection="1"/>
    <xf numFmtId="0" fontId="14" fillId="4" borderId="84" xfId="7" applyFont="1" applyFill="1" applyBorder="1" applyAlignment="1" applyProtection="1"/>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9" fontId="18" fillId="0" borderId="0" xfId="7" applyNumberFormat="1" applyFont="1" applyFill="1" applyBorder="1" applyAlignment="1" applyProtection="1">
      <alignment horizontal="center"/>
    </xf>
    <xf numFmtId="0" fontId="1" fillId="0" borderId="0" xfId="7" applyFont="1" applyFill="1" applyBorder="1" applyAlignment="1" applyProtection="1">
      <alignment horizontal="center"/>
    </xf>
    <xf numFmtId="0" fontId="1" fillId="0" borderId="0" xfId="7" applyFont="1" applyFill="1" applyBorder="1" applyProtection="1"/>
    <xf numFmtId="0" fontId="1" fillId="0" borderId="0" xfId="7" applyFont="1" applyBorder="1" applyProtection="1"/>
    <xf numFmtId="3" fontId="11" fillId="5" borderId="10" xfId="6" applyNumberFormat="1" applyFont="1" applyFill="1" applyBorder="1" applyAlignment="1" applyProtection="1"/>
    <xf numFmtId="166" fontId="7" fillId="10" borderId="42" xfId="7" applyNumberFormat="1" applyFont="1" applyFill="1" applyBorder="1" applyAlignment="1" applyProtection="1">
      <alignment horizont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1" fillId="0" borderId="39" xfId="7" applyFont="1" applyFill="1" applyBorder="1" applyAlignment="1" applyProtection="1">
      <alignment horizontal="center"/>
    </xf>
    <xf numFmtId="0" fontId="1" fillId="0" borderId="0" xfId="7" applyAlignment="1" applyProtection="1">
      <alignment horizontal="center"/>
    </xf>
    <xf numFmtId="0" fontId="1" fillId="0" borderId="0" xfId="7" applyFont="1" applyFill="1" applyBorder="1" applyAlignment="1" applyProtection="1">
      <alignment horizontal="center"/>
    </xf>
    <xf numFmtId="0" fontId="17" fillId="0" borderId="0" xfId="7" applyFont="1" applyFill="1" applyBorder="1" applyAlignment="1" applyProtection="1">
      <alignment horizontal="center"/>
    </xf>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pplyProtection="1">
      <alignment horizontal="center" vertical="center" wrapText="1" readingOrder="2"/>
    </xf>
    <xf numFmtId="3" fontId="13" fillId="4" borderId="14" xfId="8" applyNumberFormat="1" applyFont="1" applyFill="1" applyBorder="1" applyAlignment="1" applyProtection="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Font="1" applyFill="1" applyBorder="1" applyAlignment="1" applyProtection="1">
      <alignment horizontal="center"/>
      <protection locked="0"/>
    </xf>
    <xf numFmtId="0" fontId="14" fillId="0" borderId="51" xfId="7" applyFont="1" applyFill="1" applyBorder="1" applyAlignment="1" applyProtection="1">
      <protection locked="0" hidden="1"/>
    </xf>
    <xf numFmtId="0" fontId="1" fillId="0" borderId="0" xfId="7" applyProtection="1">
      <protection locked="0" hidden="1"/>
    </xf>
    <xf numFmtId="0" fontId="14" fillId="0" borderId="39" xfId="7" applyFont="1" applyFill="1" applyBorder="1" applyAlignment="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Font="1" applyFill="1" applyBorder="1" applyAlignment="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Font="1" applyFill="1"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Font="1" applyFill="1"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Font="1" applyFill="1"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Fill="1" applyBorder="1" applyAlignment="1" applyProtection="1">
      <alignment readingOrder="2"/>
    </xf>
    <xf numFmtId="0" fontId="17" fillId="0" borderId="0" xfId="7" applyFont="1" applyFill="1" applyBorder="1" applyAlignment="1" applyProtection="1">
      <alignment horizontal="right" readingOrder="2"/>
    </xf>
    <xf numFmtId="0" fontId="14" fillId="10" borderId="8" xfId="7" applyFont="1" applyFill="1" applyBorder="1" applyAlignment="1" applyProtection="1">
      <alignment horizontal="right"/>
    </xf>
    <xf numFmtId="0" fontId="17"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10" borderId="8" xfId="7" applyFont="1" applyFill="1" applyBorder="1" applyAlignment="1" applyProtection="1"/>
    <xf numFmtId="49" fontId="7" fillId="3" borderId="66" xfId="7" applyNumberFormat="1" applyFont="1" applyFill="1" applyBorder="1" applyAlignment="1" applyProtection="1">
      <alignment horizontal="center" vertical="top" wrapText="1"/>
    </xf>
    <xf numFmtId="49" fontId="7" fillId="3" borderId="86" xfId="7" applyNumberFormat="1" applyFont="1" applyFill="1" applyBorder="1" applyAlignment="1" applyProtection="1">
      <alignment horizontal="center" vertical="top" wrapText="1"/>
    </xf>
    <xf numFmtId="49" fontId="7" fillId="3" borderId="87" xfId="7" applyNumberFormat="1" applyFont="1" applyFill="1" applyBorder="1" applyAlignment="1" applyProtection="1">
      <alignment horizontal="center" vertical="top" wrapText="1"/>
    </xf>
    <xf numFmtId="49" fontId="7" fillId="3" borderId="88" xfId="7" applyNumberFormat="1" applyFont="1" applyFill="1" applyBorder="1" applyAlignment="1" applyProtection="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4" fillId="0" borderId="0" xfId="7" applyFont="1" applyFill="1" applyAlignment="1" applyProtection="1">
      <alignment horizontal="right" vertical="top" wrapText="1"/>
    </xf>
    <xf numFmtId="0" fontId="4" fillId="0" borderId="0" xfId="7" applyFont="1" applyFill="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pplyProtection="1">
      <alignment horizontal="center" vertical="center" readingOrder="1"/>
    </xf>
    <xf numFmtId="0" fontId="17" fillId="11" borderId="91" xfId="0" applyFont="1" applyFill="1" applyBorder="1" applyAlignment="1" applyProtection="1">
      <alignment horizontal="center" vertical="center" readingOrder="1"/>
    </xf>
    <xf numFmtId="0" fontId="17" fillId="11" borderId="92"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7" fillId="3" borderId="114" xfId="7" applyFont="1" applyFill="1" applyBorder="1" applyAlignment="1" applyProtection="1">
      <alignment horizontal="center" vertical="top" wrapText="1"/>
    </xf>
    <xf numFmtId="0" fontId="7" fillId="3" borderId="73" xfId="7" applyFont="1" applyFill="1" applyBorder="1" applyAlignment="1" applyProtection="1">
      <alignment horizontal="center" vertical="top" wrapText="1"/>
    </xf>
    <xf numFmtId="0" fontId="7" fillId="3" borderId="38" xfId="7" applyFont="1" applyFill="1" applyBorder="1" applyAlignment="1" applyProtection="1">
      <alignment horizontal="center" vertical="top" wrapText="1"/>
    </xf>
    <xf numFmtId="0" fontId="7" fillId="3" borderId="115" xfId="7" applyFont="1" applyFill="1" applyBorder="1" applyAlignment="1" applyProtection="1">
      <alignment horizontal="center" vertical="top" wrapText="1"/>
    </xf>
    <xf numFmtId="0" fontId="7" fillId="3" borderId="76" xfId="7" applyFont="1" applyFill="1" applyBorder="1" applyAlignment="1" applyProtection="1">
      <alignment horizontal="center" vertical="top" wrapText="1"/>
    </xf>
    <xf numFmtId="0" fontId="7" fillId="3" borderId="77" xfId="7" applyFont="1" applyFill="1" applyBorder="1" applyAlignment="1" applyProtection="1">
      <alignment horizontal="center" vertical="top" wrapText="1"/>
    </xf>
    <xf numFmtId="0" fontId="7" fillId="3" borderId="7" xfId="7" applyFont="1" applyFill="1" applyBorder="1" applyAlignment="1" applyProtection="1">
      <alignment horizontal="center" vertical="top" wrapText="1"/>
    </xf>
    <xf numFmtId="0" fontId="7" fillId="3" borderId="9" xfId="7" applyFont="1" applyFill="1" applyBorder="1" applyAlignment="1" applyProtection="1">
      <alignment horizontal="center" vertical="top" wrapText="1"/>
    </xf>
    <xf numFmtId="0" fontId="7" fillId="3" borderId="108" xfId="7" applyFont="1" applyFill="1" applyBorder="1" applyAlignment="1" applyProtection="1">
      <alignment horizontal="center" vertical="center" wrapText="1"/>
    </xf>
    <xf numFmtId="0" fontId="7" fillId="3" borderId="109" xfId="7" applyFont="1" applyFill="1" applyBorder="1" applyAlignment="1" applyProtection="1">
      <alignment horizontal="center" vertical="center" wrapText="1"/>
    </xf>
    <xf numFmtId="0" fontId="7" fillId="3" borderId="110" xfId="7" applyFont="1" applyFill="1" applyBorder="1" applyAlignment="1" applyProtection="1">
      <alignment horizontal="center" vertical="center" wrapText="1"/>
    </xf>
    <xf numFmtId="0" fontId="7" fillId="3" borderId="111" xfId="7" applyFont="1" applyFill="1" applyBorder="1" applyAlignment="1" applyProtection="1">
      <alignment horizontal="center" vertical="center" wrapText="1"/>
    </xf>
    <xf numFmtId="0" fontId="7" fillId="3" borderId="0" xfId="7" applyFont="1" applyFill="1" applyBorder="1" applyAlignment="1" applyProtection="1">
      <alignment horizontal="center" vertical="center" wrapText="1"/>
    </xf>
    <xf numFmtId="0" fontId="7" fillId="3" borderId="112" xfId="7" applyFont="1" applyFill="1" applyBorder="1" applyAlignment="1" applyProtection="1">
      <alignment horizontal="center" vertical="center" wrapText="1"/>
    </xf>
    <xf numFmtId="0" fontId="7" fillId="3" borderId="113" xfId="7" applyFont="1" applyFill="1" applyBorder="1" applyAlignment="1" applyProtection="1">
      <alignment horizontal="center" vertical="center" wrapText="1"/>
    </xf>
    <xf numFmtId="0" fontId="7" fillId="3" borderId="54" xfId="7" applyFont="1" applyFill="1" applyBorder="1" applyAlignment="1" applyProtection="1">
      <alignment horizontal="center" vertical="top" wrapText="1"/>
    </xf>
    <xf numFmtId="0" fontId="7" fillId="3" borderId="43" xfId="7" applyFont="1" applyFill="1" applyBorder="1" applyAlignment="1" applyProtection="1">
      <alignment horizontal="center" vertical="top" wrapText="1"/>
    </xf>
    <xf numFmtId="0" fontId="8" fillId="3" borderId="5" xfId="7" applyFont="1" applyFill="1" applyBorder="1" applyAlignment="1" applyProtection="1">
      <alignment horizontal="center" vertical="center"/>
    </xf>
    <xf numFmtId="0" fontId="9" fillId="3" borderId="9" xfId="7" applyFont="1" applyFill="1" applyBorder="1" applyAlignment="1" applyProtection="1">
      <alignment horizontal="center" vertical="center"/>
    </xf>
    <xf numFmtId="0" fontId="7" fillId="3" borderId="102" xfId="7" applyFont="1" applyFill="1" applyBorder="1" applyAlignment="1" applyProtection="1">
      <alignment horizontal="center" vertical="top" wrapText="1"/>
    </xf>
    <xf numFmtId="0" fontId="7" fillId="3" borderId="103" xfId="7" applyFont="1" applyFill="1" applyBorder="1" applyAlignment="1" applyProtection="1">
      <alignment horizontal="center" vertical="top" wrapText="1"/>
    </xf>
    <xf numFmtId="0" fontId="8" fillId="3" borderId="93" xfId="7" applyFont="1" applyFill="1" applyBorder="1" applyAlignment="1" applyProtection="1">
      <alignment horizontal="center" vertical="center"/>
    </xf>
    <xf numFmtId="0" fontId="8" fillId="3" borderId="104" xfId="7" applyFont="1" applyFill="1" applyBorder="1" applyAlignment="1" applyProtection="1">
      <alignment horizontal="center" vertical="center"/>
    </xf>
    <xf numFmtId="0" fontId="8" fillId="3" borderId="96" xfId="7" applyFont="1" applyFill="1" applyBorder="1" applyAlignment="1" applyProtection="1">
      <alignment horizontal="center" vertical="center"/>
    </xf>
    <xf numFmtId="0" fontId="16" fillId="3" borderId="93" xfId="7" applyFont="1" applyFill="1" applyBorder="1" applyAlignment="1" applyProtection="1">
      <alignment horizontal="center" vertical="center"/>
    </xf>
    <xf numFmtId="0" fontId="16" fillId="3" borderId="94" xfId="7" applyFont="1" applyFill="1" applyBorder="1" applyAlignment="1" applyProtection="1">
      <alignment horizontal="center" vertical="center"/>
    </xf>
    <xf numFmtId="0" fontId="16" fillId="3" borderId="95" xfId="7" applyFont="1" applyFill="1" applyBorder="1" applyAlignment="1" applyProtection="1">
      <alignment horizontal="center" vertical="center"/>
    </xf>
    <xf numFmtId="0" fontId="16" fillId="3" borderId="105" xfId="7" applyFont="1" applyFill="1" applyBorder="1" applyAlignment="1" applyProtection="1">
      <alignment horizontal="center" vertical="center"/>
    </xf>
    <xf numFmtId="0" fontId="16" fillId="3" borderId="56" xfId="7" applyFont="1" applyFill="1" applyBorder="1" applyAlignment="1" applyProtection="1">
      <alignment horizontal="center" vertical="center"/>
    </xf>
    <xf numFmtId="0" fontId="16" fillId="3" borderId="106" xfId="7" applyFont="1" applyFill="1" applyBorder="1" applyAlignment="1" applyProtection="1">
      <alignment horizontal="center" vertical="center"/>
    </xf>
    <xf numFmtId="0" fontId="16" fillId="13" borderId="107" xfId="7" applyFont="1" applyFill="1" applyBorder="1" applyAlignment="1" applyProtection="1">
      <alignment horizontal="center" vertical="center"/>
    </xf>
    <xf numFmtId="0" fontId="16" fillId="13" borderId="79" xfId="7" applyFont="1" applyFill="1" applyBorder="1" applyAlignment="1" applyProtection="1">
      <alignment horizontal="center" vertical="center"/>
    </xf>
    <xf numFmtId="0" fontId="16" fillId="13" borderId="80" xfId="7" applyFont="1" applyFill="1" applyBorder="1" applyAlignment="1" applyProtection="1">
      <alignment horizontal="center" vertical="center"/>
    </xf>
    <xf numFmtId="0" fontId="16" fillId="13" borderId="52" xfId="7" applyFont="1" applyFill="1" applyBorder="1" applyAlignment="1" applyProtection="1">
      <alignment horizontal="center" vertical="center"/>
    </xf>
    <xf numFmtId="0" fontId="16" fillId="13" borderId="99" xfId="7" applyFont="1" applyFill="1" applyBorder="1" applyAlignment="1" applyProtection="1">
      <alignment horizontal="center" vertical="center"/>
    </xf>
    <xf numFmtId="0" fontId="16" fillId="13" borderId="81" xfId="7" applyFont="1" applyFill="1" applyBorder="1" applyAlignment="1" applyProtection="1">
      <alignment horizontal="center" vertical="center"/>
    </xf>
    <xf numFmtId="0" fontId="16" fillId="13" borderId="82" xfId="7" applyFont="1" applyFill="1" applyBorder="1" applyAlignment="1" applyProtection="1">
      <alignment horizontal="center" vertical="center"/>
    </xf>
    <xf numFmtId="0" fontId="16" fillId="3" borderId="100" xfId="7" applyFont="1" applyFill="1" applyBorder="1" applyAlignment="1" applyProtection="1">
      <alignment horizontal="center" vertical="center"/>
    </xf>
    <xf numFmtId="0" fontId="16" fillId="3" borderId="74" xfId="7" applyFont="1" applyFill="1" applyBorder="1" applyAlignment="1" applyProtection="1">
      <alignment horizontal="center" vertical="center"/>
    </xf>
    <xf numFmtId="0" fontId="16" fillId="3" borderId="19" xfId="7" applyFont="1" applyFill="1" applyBorder="1" applyAlignment="1" applyProtection="1">
      <alignment horizontal="center" vertical="center"/>
    </xf>
    <xf numFmtId="0" fontId="16" fillId="3" borderId="101" xfId="7" applyFont="1" applyFill="1" applyBorder="1" applyAlignment="1" applyProtection="1">
      <alignment horizontal="center" vertic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10" borderId="42" xfId="7" applyFont="1" applyFill="1" applyBorder="1" applyAlignment="1" applyProtection="1">
      <alignment horizontal="right"/>
    </xf>
    <xf numFmtId="0" fontId="8" fillId="3" borderId="94" xfId="7" applyFont="1" applyFill="1" applyBorder="1" applyAlignment="1" applyProtection="1">
      <alignment horizontal="center" vertical="center"/>
    </xf>
    <xf numFmtId="0" fontId="8" fillId="3" borderId="95" xfId="7" applyFont="1" applyFill="1" applyBorder="1" applyAlignment="1" applyProtection="1">
      <alignment horizontal="center" vertical="center"/>
    </xf>
    <xf numFmtId="0" fontId="8" fillId="3" borderId="0" xfId="7" applyFont="1" applyFill="1" applyBorder="1" applyAlignment="1" applyProtection="1">
      <alignment horizontal="center" vertical="center"/>
    </xf>
    <xf numFmtId="0" fontId="8" fillId="3" borderId="116" xfId="7" applyFont="1" applyFill="1" applyBorder="1" applyAlignment="1" applyProtection="1">
      <alignment horizontal="center" vertical="center"/>
    </xf>
    <xf numFmtId="0" fontId="8" fillId="3" borderId="97" xfId="7" applyFont="1" applyFill="1" applyBorder="1" applyAlignment="1" applyProtection="1">
      <alignment horizontal="center" vertical="center"/>
    </xf>
    <xf numFmtId="0" fontId="8" fillId="3" borderId="98" xfId="7" applyFont="1" applyFill="1" applyBorder="1" applyAlignment="1" applyProtection="1">
      <alignment horizontal="center" vertical="center"/>
    </xf>
    <xf numFmtId="0" fontId="1" fillId="0" borderId="0" xfId="7" applyFont="1" applyFill="1" applyBorder="1" applyAlignment="1" applyProtection="1">
      <alignment horizontal="center"/>
    </xf>
    <xf numFmtId="0" fontId="1" fillId="0" borderId="0" xfId="7" applyAlignment="1" applyProtection="1">
      <alignment horizontal="center"/>
    </xf>
    <xf numFmtId="0" fontId="17" fillId="0" borderId="0" xfId="7" applyFont="1" applyFill="1" applyBorder="1" applyAlignment="1" applyProtection="1">
      <alignment horizontal="center"/>
    </xf>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0" fontId="7" fillId="3" borderId="5" xfId="7" applyFont="1" applyFill="1" applyBorder="1" applyAlignment="1" applyProtection="1">
      <alignment horizontal="center" vertical="top" wrapText="1"/>
    </xf>
    <xf numFmtId="0" fontId="16" fillId="3" borderId="119" xfId="7" applyFont="1" applyFill="1" applyBorder="1" applyAlignment="1" applyProtection="1">
      <alignment horizontal="center" vertical="center"/>
    </xf>
    <xf numFmtId="0" fontId="16" fillId="3" borderId="120" xfId="7" applyFont="1" applyFill="1" applyBorder="1" applyAlignment="1" applyProtection="1">
      <alignment horizontal="center" vertical="center"/>
    </xf>
    <xf numFmtId="0" fontId="16" fillId="3" borderId="121" xfId="7" applyFont="1" applyFill="1" applyBorder="1" applyAlignment="1" applyProtection="1">
      <alignment horizontal="center" vertical="center"/>
    </xf>
    <xf numFmtId="0" fontId="8" fillId="3" borderId="117" xfId="7" applyFont="1" applyFill="1" applyBorder="1" applyAlignment="1" applyProtection="1">
      <alignment horizontal="center" vertical="center"/>
    </xf>
    <xf numFmtId="0" fontId="8" fillId="3" borderId="111" xfId="7" applyFont="1" applyFill="1" applyBorder="1" applyAlignment="1" applyProtection="1">
      <alignment horizontal="center" vertical="center"/>
    </xf>
    <xf numFmtId="0" fontId="8" fillId="3" borderId="118" xfId="7" applyFont="1" applyFill="1" applyBorder="1" applyAlignment="1" applyProtection="1">
      <alignment horizontal="center" vertical="center"/>
    </xf>
    <xf numFmtId="0" fontId="7" fillId="3" borderId="122" xfId="7" applyFont="1" applyFill="1" applyBorder="1" applyAlignment="1" applyProtection="1">
      <alignment horizontal="center" vertical="top" wrapText="1"/>
    </xf>
    <xf numFmtId="0" fontId="7" fillId="3" borderId="123" xfId="7" applyFont="1" applyFill="1" applyBorder="1" applyAlignment="1" applyProtection="1">
      <alignment horizontal="center" vertical="center" wrapText="1"/>
    </xf>
    <xf numFmtId="0" fontId="7" fillId="3" borderId="8" xfId="7" applyFont="1" applyFill="1" applyBorder="1" applyAlignment="1" applyProtection="1">
      <alignment horizontal="center" vertical="top" wrapText="1"/>
    </xf>
    <xf numFmtId="0" fontId="9" fillId="4" borderId="67" xfId="7" applyFont="1" applyFill="1" applyBorder="1" applyAlignment="1" applyProtection="1">
      <alignment horizontal="right"/>
    </xf>
    <xf numFmtId="0" fontId="9" fillId="4" borderId="81" xfId="7" applyFont="1" applyFill="1" applyBorder="1" applyAlignment="1" applyProtection="1">
      <alignment horizontal="right"/>
    </xf>
    <xf numFmtId="0" fontId="14" fillId="4" borderId="15" xfId="7" applyFont="1" applyFill="1" applyBorder="1" applyAlignment="1" applyProtection="1">
      <alignment horizontal="right"/>
    </xf>
    <xf numFmtId="0" fontId="14" fillId="4" borderId="13" xfId="7" applyFont="1" applyFill="1" applyBorder="1" applyAlignment="1" applyProtection="1">
      <alignment horizontal="right"/>
    </xf>
    <xf numFmtId="0" fontId="14" fillId="4" borderId="16" xfId="7" applyFont="1" applyFill="1" applyBorder="1" applyAlignment="1" applyProtection="1">
      <alignment horizontal="right"/>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9" fillId="4" borderId="15" xfId="7" applyFont="1" applyFill="1" applyBorder="1" applyAlignment="1" applyProtection="1">
      <alignment horizontal="right"/>
    </xf>
    <xf numFmtId="0" fontId="9" fillId="4" borderId="13" xfId="7" applyFont="1" applyFill="1" applyBorder="1" applyAlignment="1" applyProtection="1">
      <alignment horizontal="right"/>
    </xf>
    <xf numFmtId="0" fontId="9" fillId="4" borderId="16" xfId="7" applyFont="1" applyFill="1" applyBorder="1" applyAlignment="1" applyProtection="1">
      <alignment horizontal="right"/>
    </xf>
    <xf numFmtId="0" fontId="14" fillId="4" borderId="42" xfId="7" applyFont="1" applyFill="1" applyBorder="1" applyAlignment="1" applyProtection="1">
      <alignment horizontal="right"/>
    </xf>
    <xf numFmtId="0" fontId="14" fillId="4" borderId="124" xfId="7" applyFont="1" applyFill="1" applyBorder="1" applyAlignment="1" applyProtection="1">
      <alignment horizontal="right"/>
    </xf>
    <xf numFmtId="0" fontId="14" fillId="4" borderId="49" xfId="7" applyFont="1" applyFill="1" applyBorder="1" applyAlignment="1" applyProtection="1">
      <alignment horizontal="right"/>
    </xf>
    <xf numFmtId="0" fontId="14" fillId="4" borderId="125" xfId="7" applyFont="1" applyFill="1" applyBorder="1" applyAlignment="1" applyProtection="1">
      <alignment horizontal="right"/>
    </xf>
    <xf numFmtId="0" fontId="9" fillId="4" borderId="8" xfId="7" applyFont="1" applyFill="1" applyBorder="1" applyAlignment="1" applyProtection="1">
      <alignment horizontal="right"/>
    </xf>
    <xf numFmtId="0" fontId="9" fillId="4" borderId="54" xfId="7" applyFont="1" applyFill="1" applyBorder="1" applyAlignment="1" applyProtection="1">
      <alignment horizontal="right"/>
    </xf>
    <xf numFmtId="0" fontId="8" fillId="3" borderId="5"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7" fillId="3" borderId="126" xfId="7" applyFont="1" applyFill="1" applyBorder="1" applyAlignment="1" applyProtection="1">
      <alignment horizontal="center" vertical="top" wrapText="1"/>
    </xf>
    <xf numFmtId="0" fontId="7" fillId="3" borderId="25" xfId="7" applyFont="1" applyFill="1" applyBorder="1" applyAlignment="1" applyProtection="1">
      <alignment horizontal="center" vertical="top" wrapText="1"/>
    </xf>
    <xf numFmtId="0" fontId="7" fillId="3" borderId="64" xfId="7" applyFont="1" applyFill="1" applyBorder="1" applyAlignment="1" applyProtection="1">
      <alignment horizontal="center" vertical="top" wrapText="1"/>
    </xf>
    <xf numFmtId="0" fontId="7" fillId="3" borderId="26" xfId="7" applyFont="1" applyFill="1" applyBorder="1" applyAlignment="1" applyProtection="1">
      <alignment horizontal="center" vertical="top" wrapText="1"/>
    </xf>
    <xf numFmtId="0" fontId="14" fillId="0" borderId="0" xfId="7" applyFont="1" applyAlignment="1" applyProtection="1">
      <alignment horizontal="right" wrapText="1" readingOrder="2"/>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xf numFmtId="0" fontId="12" fillId="4" borderId="8" xfId="8" applyNumberFormat="1" applyFont="1" applyFill="1" applyBorder="1" applyAlignment="1" applyProtection="1">
      <alignment horizontal="right" wrapText="1" readingOrder="2"/>
    </xf>
    <xf numFmtId="0" fontId="12" fillId="4" borderId="54" xfId="8" applyNumberFormat="1" applyFont="1" applyFill="1" applyBorder="1" applyAlignment="1" applyProtection="1">
      <alignment horizontal="right" wrapText="1" readingOrder="2"/>
    </xf>
    <xf numFmtId="0" fontId="12" fillId="4" borderId="42" xfId="8" applyNumberFormat="1" applyFont="1" applyFill="1" applyBorder="1" applyAlignment="1" applyProtection="1">
      <alignment horizontal="right" wrapText="1" readingOrder="2"/>
    </xf>
    <xf numFmtId="0" fontId="12" fillId="10" borderId="8" xfId="8" applyNumberFormat="1" applyFont="1" applyFill="1" applyBorder="1" applyAlignment="1" applyProtection="1">
      <alignment horizontal="right" wrapText="1" readingOrder="2"/>
    </xf>
    <xf numFmtId="0" fontId="12" fillId="10" borderId="54" xfId="8" applyNumberFormat="1" applyFont="1" applyFill="1" applyBorder="1" applyAlignment="1" applyProtection="1">
      <alignment horizontal="right" wrapText="1" readingOrder="2"/>
    </xf>
    <xf numFmtId="0" fontId="12" fillId="10" borderId="42" xfId="8" applyNumberFormat="1" applyFont="1" applyFill="1" applyBorder="1" applyAlignment="1" applyProtection="1">
      <alignment horizontal="right" wrapText="1" readingOrder="2"/>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12" fillId="10" borderId="8" xfId="8" applyNumberFormat="1" applyFont="1" applyFill="1" applyBorder="1" applyAlignment="1" applyProtection="1">
      <alignment horizontal="right" wrapText="1" readingOrder="2"/>
      <protection hidden="1"/>
    </xf>
    <xf numFmtId="0" fontId="12" fillId="10" borderId="54" xfId="8" applyNumberFormat="1" applyFont="1" applyFill="1" applyBorder="1" applyAlignment="1" applyProtection="1">
      <alignment horizontal="right" wrapText="1" readingOrder="2"/>
      <protection hidden="1"/>
    </xf>
    <xf numFmtId="0" fontId="12" fillId="10" borderId="42" xfId="8" applyNumberFormat="1" applyFont="1" applyFill="1" applyBorder="1" applyAlignment="1" applyProtection="1">
      <alignment horizontal="right" wrapText="1" readingOrder="2"/>
      <protection hidden="1"/>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Border="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Border="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4" borderId="8" xfId="8" applyNumberFormat="1" applyFont="1" applyFill="1" applyBorder="1" applyAlignment="1" applyProtection="1">
      <alignment horizontal="right" wrapText="1" readingOrder="2"/>
      <protection hidden="1"/>
    </xf>
    <xf numFmtId="0" fontId="12" fillId="4" borderId="54" xfId="8" applyNumberFormat="1" applyFont="1" applyFill="1" applyBorder="1" applyAlignment="1" applyProtection="1">
      <alignment horizontal="right" wrapText="1" readingOrder="2"/>
      <protection hidden="1"/>
    </xf>
    <xf numFmtId="0" fontId="12" fillId="4" borderId="42" xfId="8" applyNumberFormat="1"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78" t="s">
        <v>2</v>
      </c>
      <c r="D3" s="378"/>
      <c r="E3" s="378"/>
      <c r="F3" s="378"/>
      <c r="G3" s="378"/>
      <c r="H3" s="378"/>
      <c r="I3" s="378"/>
      <c r="J3" s="378"/>
      <c r="K3" s="378"/>
      <c r="L3" s="378"/>
      <c r="M3" s="378"/>
      <c r="N3" s="378"/>
    </row>
    <row r="4" spans="2:14" ht="29.25" customHeight="1" x14ac:dyDescent="0.25">
      <c r="B4" s="3" t="s">
        <v>3</v>
      </c>
      <c r="C4" s="378" t="s">
        <v>4</v>
      </c>
      <c r="D4" s="378"/>
      <c r="E4" s="378"/>
      <c r="F4" s="378"/>
      <c r="G4" s="378"/>
      <c r="H4" s="378"/>
      <c r="I4" s="378"/>
      <c r="J4" s="378"/>
      <c r="K4" s="378"/>
      <c r="L4" s="378"/>
      <c r="M4" s="378"/>
      <c r="N4" s="378"/>
    </row>
    <row r="5" spans="2:14" ht="13.8" x14ac:dyDescent="0.25">
      <c r="B5" s="3" t="s">
        <v>5</v>
      </c>
      <c r="C5" s="378" t="s">
        <v>497</v>
      </c>
      <c r="D5" s="378"/>
      <c r="E5" s="378"/>
      <c r="F5" s="378"/>
      <c r="G5" s="378"/>
      <c r="H5" s="378"/>
      <c r="I5" s="378"/>
      <c r="J5" s="378"/>
      <c r="K5" s="378"/>
      <c r="L5" s="378"/>
      <c r="M5" s="378"/>
      <c r="N5" s="378"/>
    </row>
    <row r="6" spans="2:14" ht="15" customHeight="1" x14ac:dyDescent="0.25">
      <c r="B6" s="3"/>
      <c r="C6" s="378" t="s">
        <v>528</v>
      </c>
      <c r="D6" s="378"/>
      <c r="E6" s="378"/>
      <c r="F6" s="378"/>
      <c r="G6" s="378"/>
      <c r="H6" s="378"/>
      <c r="I6" s="378"/>
      <c r="J6" s="378"/>
      <c r="K6" s="378"/>
      <c r="L6" s="378"/>
      <c r="M6" s="378"/>
      <c r="N6" s="378"/>
    </row>
    <row r="7" spans="2:14" ht="18.75" customHeight="1" x14ac:dyDescent="0.25">
      <c r="B7" s="3" t="s">
        <v>6</v>
      </c>
      <c r="C7" s="378" t="s">
        <v>459</v>
      </c>
      <c r="D7" s="378"/>
      <c r="E7" s="378"/>
      <c r="F7" s="378"/>
      <c r="G7" s="378"/>
      <c r="H7" s="378"/>
      <c r="I7" s="378"/>
      <c r="J7" s="378"/>
      <c r="K7" s="378"/>
      <c r="L7" s="378"/>
      <c r="M7" s="378"/>
      <c r="N7" s="378"/>
    </row>
    <row r="8" spans="2:14" ht="15" customHeight="1" x14ac:dyDescent="0.25">
      <c r="B8" s="3" t="s">
        <v>7</v>
      </c>
      <c r="C8" s="378" t="s">
        <v>460</v>
      </c>
      <c r="D8" s="378"/>
      <c r="E8" s="378"/>
      <c r="F8" s="378"/>
      <c r="G8" s="378"/>
      <c r="H8" s="378"/>
      <c r="I8" s="378"/>
      <c r="J8" s="378"/>
      <c r="K8" s="378"/>
      <c r="L8" s="378"/>
      <c r="M8" s="378"/>
      <c r="N8" s="378"/>
    </row>
    <row r="9" spans="2:14" ht="15" customHeight="1" x14ac:dyDescent="0.25">
      <c r="B9" s="3" t="s">
        <v>8</v>
      </c>
      <c r="C9" s="378" t="s">
        <v>461</v>
      </c>
      <c r="D9" s="378"/>
      <c r="E9" s="378"/>
      <c r="F9" s="378"/>
      <c r="G9" s="378"/>
      <c r="H9" s="378"/>
      <c r="I9" s="378"/>
      <c r="J9" s="378"/>
      <c r="K9" s="378"/>
      <c r="L9" s="378"/>
      <c r="M9" s="378"/>
      <c r="N9" s="378"/>
    </row>
    <row r="10" spans="2:14" ht="15" customHeight="1" x14ac:dyDescent="0.25">
      <c r="B10" s="3" t="s">
        <v>9</v>
      </c>
      <c r="C10" s="378" t="s">
        <v>463</v>
      </c>
      <c r="D10" s="378"/>
      <c r="E10" s="378"/>
      <c r="F10" s="378"/>
      <c r="G10" s="378"/>
      <c r="H10" s="378"/>
      <c r="I10" s="378"/>
      <c r="J10" s="378"/>
      <c r="K10" s="378"/>
      <c r="L10" s="378"/>
      <c r="M10" s="378"/>
      <c r="N10" s="378"/>
    </row>
    <row r="11" spans="2:14" ht="15" customHeight="1" x14ac:dyDescent="0.25">
      <c r="B11" s="3" t="s">
        <v>10</v>
      </c>
      <c r="C11" s="378" t="s">
        <v>464</v>
      </c>
      <c r="D11" s="378"/>
      <c r="E11" s="378"/>
      <c r="F11" s="378"/>
      <c r="G11" s="378"/>
      <c r="H11" s="378"/>
      <c r="I11" s="378"/>
      <c r="J11" s="378"/>
      <c r="K11" s="378"/>
      <c r="L11" s="378"/>
      <c r="M11" s="378"/>
      <c r="N11" s="378"/>
    </row>
    <row r="12" spans="2:14" ht="16.5" customHeight="1" x14ac:dyDescent="0.25">
      <c r="B12" s="3" t="s">
        <v>11</v>
      </c>
      <c r="C12" s="378" t="s">
        <v>12</v>
      </c>
      <c r="D12" s="378"/>
      <c r="E12" s="378"/>
      <c r="F12" s="378"/>
      <c r="G12" s="378"/>
      <c r="H12" s="378"/>
      <c r="I12" s="378"/>
      <c r="J12" s="378"/>
      <c r="K12" s="378"/>
      <c r="L12" s="378"/>
      <c r="M12" s="378"/>
      <c r="N12" s="378"/>
    </row>
    <row r="13" spans="2:14" ht="13.8" x14ac:dyDescent="0.25">
      <c r="B13" s="3" t="s">
        <v>13</v>
      </c>
      <c r="C13" s="378" t="s">
        <v>14</v>
      </c>
      <c r="D13" s="378"/>
      <c r="E13" s="378"/>
      <c r="F13" s="378"/>
      <c r="G13" s="378"/>
      <c r="H13" s="378"/>
      <c r="I13" s="378"/>
      <c r="J13" s="378"/>
      <c r="K13" s="378"/>
      <c r="L13" s="378"/>
      <c r="M13" s="378"/>
      <c r="N13" s="378"/>
    </row>
    <row r="14" spans="2:14" ht="13.8" x14ac:dyDescent="0.25">
      <c r="B14" s="3" t="s">
        <v>15</v>
      </c>
      <c r="C14" s="378" t="s">
        <v>448</v>
      </c>
      <c r="D14" s="378"/>
      <c r="E14" s="378"/>
      <c r="F14" s="378"/>
      <c r="G14" s="378"/>
      <c r="H14" s="378"/>
      <c r="I14" s="378"/>
      <c r="J14" s="378"/>
      <c r="K14" s="378"/>
      <c r="L14" s="378"/>
      <c r="M14" s="378"/>
      <c r="N14" s="378"/>
    </row>
    <row r="15" spans="2:14" ht="13.8" x14ac:dyDescent="0.25">
      <c r="B15" s="3" t="s">
        <v>16</v>
      </c>
      <c r="C15" s="378" t="s">
        <v>449</v>
      </c>
      <c r="D15" s="378"/>
      <c r="E15" s="378"/>
      <c r="F15" s="378"/>
      <c r="G15" s="378"/>
      <c r="H15" s="378"/>
      <c r="I15" s="378"/>
      <c r="J15" s="378"/>
      <c r="K15" s="378"/>
      <c r="L15" s="378"/>
      <c r="M15" s="378"/>
      <c r="N15" s="378"/>
    </row>
    <row r="16" spans="2:14" ht="13.8" x14ac:dyDescent="0.25">
      <c r="B16" s="3" t="s">
        <v>17</v>
      </c>
      <c r="C16" s="378" t="s">
        <v>450</v>
      </c>
      <c r="D16" s="378"/>
      <c r="E16" s="378"/>
      <c r="F16" s="378"/>
      <c r="G16" s="378"/>
      <c r="H16" s="378"/>
      <c r="I16" s="378"/>
      <c r="J16" s="378"/>
      <c r="K16" s="378"/>
      <c r="L16" s="378"/>
      <c r="M16" s="378"/>
      <c r="N16" s="378"/>
    </row>
    <row r="17" spans="2:15" ht="13.8" x14ac:dyDescent="0.25">
      <c r="B17" s="3" t="s">
        <v>18</v>
      </c>
      <c r="C17" s="378" t="s">
        <v>451</v>
      </c>
      <c r="D17" s="378"/>
      <c r="E17" s="378"/>
      <c r="F17" s="378"/>
      <c r="G17" s="378"/>
      <c r="H17" s="378"/>
      <c r="I17" s="378"/>
      <c r="J17" s="378"/>
      <c r="K17" s="378"/>
      <c r="L17" s="378"/>
      <c r="M17" s="378"/>
      <c r="N17" s="378"/>
    </row>
    <row r="21" spans="2:15" ht="15.6" x14ac:dyDescent="0.3">
      <c r="B21" s="5" t="s">
        <v>19</v>
      </c>
      <c r="C21" s="6"/>
      <c r="D21" s="6"/>
      <c r="E21" s="6"/>
      <c r="F21" s="6"/>
      <c r="G21" s="7"/>
      <c r="H21" s="7"/>
      <c r="I21" s="7"/>
      <c r="J21" s="7"/>
      <c r="K21" s="7"/>
      <c r="L21" s="7"/>
      <c r="M21" s="7"/>
      <c r="N21" s="7"/>
    </row>
    <row r="22" spans="2:15" ht="13.8" x14ac:dyDescent="0.25">
      <c r="B22" s="7" t="s">
        <v>1</v>
      </c>
      <c r="C22" s="379" t="s">
        <v>20</v>
      </c>
      <c r="D22" s="379"/>
      <c r="E22" s="379"/>
      <c r="F22" s="379"/>
      <c r="G22" s="379"/>
      <c r="H22" s="379"/>
      <c r="I22" s="379"/>
      <c r="J22" s="379"/>
      <c r="K22" s="379"/>
      <c r="L22" s="379"/>
      <c r="M22" s="379"/>
      <c r="N22" s="379"/>
    </row>
    <row r="23" spans="2:15" ht="13.8" x14ac:dyDescent="0.25">
      <c r="B23" s="7" t="s">
        <v>3</v>
      </c>
      <c r="C23" s="379" t="s">
        <v>21</v>
      </c>
      <c r="D23" s="379"/>
      <c r="E23" s="379"/>
      <c r="F23" s="379"/>
      <c r="G23" s="379"/>
      <c r="H23" s="379"/>
      <c r="I23" s="379"/>
      <c r="J23" s="379"/>
      <c r="K23" s="379"/>
      <c r="L23" s="379"/>
      <c r="M23" s="379"/>
      <c r="N23" s="379"/>
    </row>
    <row r="24" spans="2:15" ht="13.8" x14ac:dyDescent="0.25">
      <c r="B24" s="7" t="s">
        <v>5</v>
      </c>
      <c r="C24" s="379" t="s">
        <v>22</v>
      </c>
      <c r="D24" s="379"/>
      <c r="E24" s="379"/>
      <c r="F24" s="379"/>
      <c r="G24" s="379"/>
      <c r="H24" s="379"/>
      <c r="I24" s="379"/>
      <c r="J24" s="379"/>
      <c r="K24" s="379"/>
      <c r="L24" s="379"/>
      <c r="M24" s="379"/>
      <c r="N24" s="379"/>
    </row>
    <row r="25" spans="2:15" ht="33.75" customHeight="1" x14ac:dyDescent="0.25">
      <c r="B25" s="7" t="s">
        <v>6</v>
      </c>
      <c r="C25" s="379" t="s">
        <v>23</v>
      </c>
      <c r="D25" s="379"/>
      <c r="E25" s="379"/>
      <c r="F25" s="379"/>
      <c r="G25" s="379"/>
      <c r="H25" s="379"/>
      <c r="I25" s="379"/>
      <c r="J25" s="379"/>
      <c r="K25" s="379"/>
      <c r="L25" s="379"/>
      <c r="M25" s="379"/>
      <c r="N25" s="379"/>
      <c r="O25" s="379"/>
    </row>
    <row r="26" spans="2:15" ht="13.8" x14ac:dyDescent="0.25">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topLeftCell="A7"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הוראות!B21</f>
        <v>נספח א4 - מספרי בקשות למשיכת כספים או לקבלת קצבת זקנה (גמל)</v>
      </c>
    </row>
    <row r="2" spans="2:17" ht="14.25" customHeight="1" x14ac:dyDescent="0.25">
      <c r="B2" s="184" t="str">
        <f>הוראות!B13</f>
        <v>הנדסאים וטכנאים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B4" s="182"/>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v>0</v>
      </c>
      <c r="E11" s="144"/>
      <c r="F11" s="144"/>
      <c r="G11" s="144"/>
      <c r="H11" s="144"/>
      <c r="I11" s="144"/>
      <c r="J11" s="145"/>
      <c r="K11" s="143"/>
      <c r="L11" s="144"/>
      <c r="M11" s="144"/>
      <c r="N11" s="144"/>
      <c r="O11" s="144"/>
      <c r="P11" s="144"/>
      <c r="Q11" s="146"/>
    </row>
    <row r="12" spans="2:17" ht="26.4" x14ac:dyDescent="0.25">
      <c r="B12" s="60" t="s">
        <v>159</v>
      </c>
      <c r="C12" s="61" t="s">
        <v>160</v>
      </c>
      <c r="D12" s="143">
        <v>593</v>
      </c>
      <c r="E12" s="144"/>
      <c r="F12" s="144"/>
      <c r="G12" s="144"/>
      <c r="H12" s="144"/>
      <c r="I12" s="147"/>
      <c r="J12" s="148"/>
      <c r="K12" s="143"/>
      <c r="L12" s="144"/>
      <c r="M12" s="144"/>
      <c r="N12" s="144"/>
      <c r="O12" s="144"/>
      <c r="P12" s="144"/>
      <c r="Q12" s="146"/>
    </row>
    <row r="13" spans="2:17" ht="26.4" x14ac:dyDescent="0.25">
      <c r="B13" s="62" t="s">
        <v>161</v>
      </c>
      <c r="C13" s="61" t="s">
        <v>162</v>
      </c>
      <c r="D13" s="143">
        <v>31</v>
      </c>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553</v>
      </c>
      <c r="E14" s="150">
        <v>352</v>
      </c>
      <c r="F14" s="150">
        <v>176</v>
      </c>
      <c r="G14" s="150">
        <v>6</v>
      </c>
      <c r="H14" s="150">
        <v>3</v>
      </c>
      <c r="I14" s="151">
        <v>13</v>
      </c>
      <c r="J14" s="152">
        <v>3</v>
      </c>
      <c r="K14" s="149">
        <f>SUM(L14:Q14)</f>
        <v>0</v>
      </c>
      <c r="L14" s="150"/>
      <c r="M14" s="150"/>
      <c r="N14" s="150"/>
      <c r="O14" s="150"/>
      <c r="P14" s="151"/>
      <c r="Q14" s="153"/>
    </row>
    <row r="15" spans="2:17" ht="39.6" x14ac:dyDescent="0.25">
      <c r="B15" s="62" t="s">
        <v>165</v>
      </c>
      <c r="C15" s="61" t="s">
        <v>166</v>
      </c>
      <c r="D15" s="149">
        <f>IF(D11+D12-D14-D13=0,"",D11+D12-D14-D13)</f>
        <v>9</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הוראות!B22</f>
        <v>נספח א4 - מספרי בקשות למשיכת כספים או לקבלת קצבת זקנה (פנסיה)</v>
      </c>
    </row>
    <row r="2" spans="2:17" ht="14.25" customHeight="1" x14ac:dyDescent="0.25">
      <c r="B2" s="184" t="str">
        <f>הוראות!B13</f>
        <v>הנדסאים וטכנאים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B4" s="182"/>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c r="E11" s="144"/>
      <c r="F11" s="144"/>
      <c r="G11" s="144"/>
      <c r="H11" s="144"/>
      <c r="I11" s="144"/>
      <c r="J11" s="145"/>
      <c r="K11" s="143"/>
      <c r="L11" s="144"/>
      <c r="M11" s="144"/>
      <c r="N11" s="144"/>
      <c r="O11" s="144"/>
      <c r="P11" s="144"/>
      <c r="Q11" s="146"/>
    </row>
    <row r="12" spans="2:17" ht="26.4" x14ac:dyDescent="0.25">
      <c r="B12" s="60" t="s">
        <v>159</v>
      </c>
      <c r="C12" s="61" t="s">
        <v>160</v>
      </c>
      <c r="D12" s="143"/>
      <c r="E12" s="144"/>
      <c r="F12" s="144"/>
      <c r="G12" s="144"/>
      <c r="H12" s="144"/>
      <c r="I12" s="147"/>
      <c r="J12" s="148"/>
      <c r="K12" s="143"/>
      <c r="L12" s="144"/>
      <c r="M12" s="144"/>
      <c r="N12" s="144"/>
      <c r="O12" s="144"/>
      <c r="P12" s="144"/>
      <c r="Q12" s="146"/>
    </row>
    <row r="13" spans="2:17" ht="26.4" x14ac:dyDescent="0.25">
      <c r="B13" s="62" t="s">
        <v>161</v>
      </c>
      <c r="C13" s="61" t="s">
        <v>162</v>
      </c>
      <c r="D13" s="143"/>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0</v>
      </c>
      <c r="E14" s="150"/>
      <c r="F14" s="150"/>
      <c r="G14" s="150"/>
      <c r="H14" s="150"/>
      <c r="I14" s="151"/>
      <c r="J14" s="152"/>
      <c r="K14" s="149">
        <f>SUM(L14:Q14)</f>
        <v>0</v>
      </c>
      <c r="L14" s="150"/>
      <c r="M14" s="150"/>
      <c r="N14" s="150"/>
      <c r="O14" s="150"/>
      <c r="P14" s="151"/>
      <c r="Q14" s="181"/>
    </row>
    <row r="15" spans="2:17" ht="39.6" x14ac:dyDescent="0.25">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הוראות!B23</f>
        <v>נספח א4 - מספרי בקשות למשיכת כספים או לקבלת קצבת זקנה (ביטוח)</v>
      </c>
    </row>
    <row r="2" spans="2:17" ht="14.25" customHeight="1" x14ac:dyDescent="0.25">
      <c r="B2" s="184" t="str">
        <f>הוראות!B13</f>
        <v>הנדסאים וטכנאים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c r="E11" s="144"/>
      <c r="F11" s="144"/>
      <c r="G11" s="144"/>
      <c r="H11" s="144"/>
      <c r="I11" s="144"/>
      <c r="J11" s="145"/>
      <c r="K11" s="143"/>
      <c r="L11" s="144"/>
      <c r="M11" s="144"/>
      <c r="N11" s="144"/>
      <c r="O11" s="144"/>
      <c r="P11" s="144"/>
      <c r="Q11" s="146"/>
    </row>
    <row r="12" spans="2:17" ht="26.4" x14ac:dyDescent="0.25">
      <c r="B12" s="60" t="s">
        <v>159</v>
      </c>
      <c r="C12" s="61" t="s">
        <v>160</v>
      </c>
      <c r="D12" s="143"/>
      <c r="E12" s="144"/>
      <c r="F12" s="144"/>
      <c r="G12" s="144"/>
      <c r="H12" s="144"/>
      <c r="I12" s="147"/>
      <c r="J12" s="148"/>
      <c r="K12" s="143"/>
      <c r="L12" s="144"/>
      <c r="M12" s="144"/>
      <c r="N12" s="144"/>
      <c r="O12" s="144"/>
      <c r="P12" s="144"/>
      <c r="Q12" s="146"/>
    </row>
    <row r="13" spans="2:17" ht="26.4" x14ac:dyDescent="0.25">
      <c r="B13" s="62" t="s">
        <v>161</v>
      </c>
      <c r="C13" s="61" t="s">
        <v>162</v>
      </c>
      <c r="D13" s="143"/>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0</v>
      </c>
      <c r="E14" s="150"/>
      <c r="F14" s="150"/>
      <c r="G14" s="150"/>
      <c r="H14" s="150"/>
      <c r="I14" s="151"/>
      <c r="J14" s="152"/>
      <c r="K14" s="149">
        <f>SUM(L14:Q14)</f>
        <v>0</v>
      </c>
      <c r="L14" s="150"/>
      <c r="M14" s="150"/>
      <c r="N14" s="150"/>
      <c r="O14" s="150"/>
      <c r="P14" s="151"/>
      <c r="Q14" s="153"/>
    </row>
    <row r="15" spans="2:17" ht="39.6" x14ac:dyDescent="0.25">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topLeftCell="A4" workbookViewId="0"/>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הוראות!B24</f>
        <v>נספח א5 - מספרי בקשות להעברת כספים בין קופות גמל או בין מסלולי השקעה (גמל)</v>
      </c>
    </row>
    <row r="2" spans="2:24" ht="21" x14ac:dyDescent="0.25">
      <c r="B2" s="184" t="str">
        <f>הוראות!B13</f>
        <v>הנדסאים וטכנאים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v>0</v>
      </c>
      <c r="E11" s="144"/>
      <c r="F11" s="144"/>
      <c r="G11" s="144"/>
      <c r="H11" s="154"/>
      <c r="I11" s="147"/>
      <c r="J11" s="144"/>
      <c r="K11" s="143">
        <v>0</v>
      </c>
      <c r="L11" s="144"/>
      <c r="M11" s="144"/>
      <c r="N11" s="144"/>
      <c r="O11" s="144"/>
      <c r="P11" s="147"/>
      <c r="Q11" s="146"/>
      <c r="R11" s="143">
        <v>0</v>
      </c>
      <c r="S11" s="144"/>
      <c r="T11" s="144"/>
      <c r="U11" s="144"/>
      <c r="V11" s="144"/>
      <c r="W11" s="147"/>
      <c r="X11" s="146"/>
    </row>
    <row r="12" spans="2:24" ht="26.4" x14ac:dyDescent="0.25">
      <c r="B12" s="60" t="s">
        <v>159</v>
      </c>
      <c r="C12" s="61" t="s">
        <v>160</v>
      </c>
      <c r="D12" s="143">
        <v>1691</v>
      </c>
      <c r="E12" s="144"/>
      <c r="F12" s="144"/>
      <c r="G12" s="144"/>
      <c r="H12" s="144"/>
      <c r="I12" s="147"/>
      <c r="J12" s="144"/>
      <c r="K12" s="143">
        <f>K14+K13+16</f>
        <v>503</v>
      </c>
      <c r="L12" s="144"/>
      <c r="M12" s="144"/>
      <c r="N12" s="144"/>
      <c r="O12" s="144"/>
      <c r="P12" s="147"/>
      <c r="Q12" s="146"/>
      <c r="R12" s="143">
        <v>30</v>
      </c>
      <c r="S12" s="144"/>
      <c r="T12" s="144"/>
      <c r="U12" s="144"/>
      <c r="V12" s="144"/>
      <c r="W12" s="147"/>
      <c r="X12" s="146"/>
    </row>
    <row r="13" spans="2:24" ht="26.4" x14ac:dyDescent="0.25">
      <c r="B13" s="62" t="s">
        <v>161</v>
      </c>
      <c r="C13" s="61" t="s">
        <v>162</v>
      </c>
      <c r="D13" s="143">
        <v>160</v>
      </c>
      <c r="E13" s="144"/>
      <c r="F13" s="144"/>
      <c r="G13" s="144"/>
      <c r="H13" s="144"/>
      <c r="I13" s="147"/>
      <c r="J13" s="144"/>
      <c r="K13" s="143">
        <v>81</v>
      </c>
      <c r="L13" s="144"/>
      <c r="M13" s="144"/>
      <c r="N13" s="144"/>
      <c r="O13" s="144"/>
      <c r="P13" s="147"/>
      <c r="Q13" s="146"/>
      <c r="R13" s="143"/>
      <c r="S13" s="144"/>
      <c r="T13" s="144"/>
      <c r="U13" s="144"/>
      <c r="V13" s="144"/>
      <c r="W13" s="147"/>
      <c r="X13" s="146"/>
    </row>
    <row r="14" spans="2:24" ht="39.6" x14ac:dyDescent="0.25">
      <c r="B14" s="60" t="s">
        <v>163</v>
      </c>
      <c r="C14" s="61" t="s">
        <v>164</v>
      </c>
      <c r="D14" s="149">
        <f>SUM(E14:J14)</f>
        <v>1497</v>
      </c>
      <c r="E14" s="150">
        <v>135</v>
      </c>
      <c r="F14" s="150">
        <v>1274</v>
      </c>
      <c r="G14" s="150">
        <v>83</v>
      </c>
      <c r="H14" s="150">
        <v>5</v>
      </c>
      <c r="I14" s="151"/>
      <c r="J14" s="153"/>
      <c r="K14" s="149">
        <f>SUM(L14:Q14)</f>
        <v>406</v>
      </c>
      <c r="L14" s="150">
        <v>61</v>
      </c>
      <c r="M14" s="150">
        <v>45</v>
      </c>
      <c r="N14" s="150">
        <v>101</v>
      </c>
      <c r="O14" s="150">
        <v>94</v>
      </c>
      <c r="P14" s="151">
        <v>11</v>
      </c>
      <c r="Q14" s="153">
        <v>94</v>
      </c>
      <c r="R14" s="149">
        <f>SUM(S14:X14)</f>
        <v>30</v>
      </c>
      <c r="S14" s="150">
        <v>16</v>
      </c>
      <c r="T14" s="150">
        <v>9</v>
      </c>
      <c r="U14" s="150">
        <v>5</v>
      </c>
      <c r="V14" s="150">
        <v>0</v>
      </c>
      <c r="W14" s="151">
        <v>0</v>
      </c>
      <c r="X14" s="153">
        <v>0</v>
      </c>
    </row>
    <row r="15" spans="2:24" ht="39.6" x14ac:dyDescent="0.25">
      <c r="B15" s="62" t="s">
        <v>165</v>
      </c>
      <c r="C15" s="61" t="s">
        <v>166</v>
      </c>
      <c r="D15" s="149">
        <f>IF(D11+D12-D14-D13=0,"",D11+D12-D14-D13)</f>
        <v>34</v>
      </c>
      <c r="E15" s="144"/>
      <c r="F15" s="144"/>
      <c r="G15" s="144"/>
      <c r="H15" s="144"/>
      <c r="I15" s="147"/>
      <c r="J15" s="144"/>
      <c r="K15" s="149">
        <f>IF(K11+K12-K14-K13=0,"",K11+K12-K14-K13)</f>
        <v>16</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הוראות!B25</f>
        <v>נספח א5 - מספרי בקשות להעברת כספים בין קופות גמל או בין מסלולי השקעה (פנסיה)</v>
      </c>
    </row>
    <row r="2" spans="2:24" ht="21" x14ac:dyDescent="0.25">
      <c r="B2" s="184" t="str">
        <f>הוראות!B13</f>
        <v>הנדסאים וטכנאים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6.4" x14ac:dyDescent="0.25">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6.4" x14ac:dyDescent="0.25">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9.6" x14ac:dyDescent="0.25">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9.6" x14ac:dyDescent="0.25">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הוראות!B26</f>
        <v>נספח א5 - מספרי בקשות להעברת כספים בין קופות גמל או בין מסלולי השקעה (ביטוח)</v>
      </c>
    </row>
    <row r="2" spans="2:24" ht="21" x14ac:dyDescent="0.25">
      <c r="B2" s="184" t="str">
        <f>הוראות!B13</f>
        <v>הנדסאים וטכנאים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6.4" x14ac:dyDescent="0.25">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6.4" x14ac:dyDescent="0.25">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9.6" x14ac:dyDescent="0.25">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9.6" x14ac:dyDescent="0.25">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SheetLayoutView="100" workbookViewId="0">
      <pane xSplit="4" ySplit="9" topLeftCell="E10" activePane="bottomRight" state="frozen"/>
      <selection pane="topRight"/>
      <selection pane="bottomLeft"/>
      <selection pane="bottomRight"/>
    </sheetView>
  </sheetViews>
  <sheetFormatPr defaultColWidth="9.109375" defaultRowHeight="13.2" x14ac:dyDescent="0.25"/>
  <cols>
    <col min="1" max="1" width="4.5546875" style="121" customWidth="1"/>
    <col min="2" max="3" width="9.109375" style="121"/>
    <col min="4" max="4" width="17.6640625" style="121" customWidth="1"/>
    <col min="5" max="6" width="7.6640625" style="121" customWidth="1"/>
    <col min="7" max="8" width="8.109375" style="121" customWidth="1"/>
    <col min="9" max="10" width="8.88671875" style="121" customWidth="1"/>
    <col min="11" max="12" width="7.6640625" style="121" customWidth="1"/>
    <col min="13" max="13" width="7" style="121" customWidth="1"/>
    <col min="14" max="18" width="7.6640625" style="121" customWidth="1"/>
    <col min="19" max="19" width="7.44140625" style="121" customWidth="1"/>
    <col min="20" max="24" width="7.6640625" style="121" customWidth="1"/>
    <col min="25" max="25" width="7.44140625" style="121" customWidth="1"/>
    <col min="26" max="28" width="7.6640625" style="121" customWidth="1"/>
    <col min="29" max="29" width="6.88671875" style="121" customWidth="1"/>
    <col min="30" max="30" width="7.6640625" style="121" bestFit="1" customWidth="1"/>
    <col min="31" max="31" width="7.109375" style="121" customWidth="1"/>
    <col min="32" max="33" width="7.5546875" style="121" customWidth="1"/>
    <col min="34" max="34" width="6.6640625" style="121" customWidth="1"/>
    <col min="35" max="35" width="10.109375" style="121" customWidth="1"/>
    <col min="36" max="36" width="7.109375" style="121" customWidth="1"/>
    <col min="37" max="37" width="5.6640625" style="121" customWidth="1"/>
    <col min="38" max="38" width="10" style="121" customWidth="1"/>
    <col min="39" max="39" width="9.109375" style="121"/>
    <col min="40" max="40" width="26.5546875" style="121" customWidth="1"/>
    <col min="41" max="41" width="6.33203125" style="121" customWidth="1"/>
    <col min="42" max="16384" width="9.109375" style="121"/>
  </cols>
  <sheetData>
    <row r="1" spans="1:41" ht="18" x14ac:dyDescent="0.35">
      <c r="B1" s="158" t="str">
        <f>הוראות!B27</f>
        <v>נספח ב1 מדדי תביעות בביטוח כללי</v>
      </c>
    </row>
    <row r="2" spans="1:41" ht="12.75" customHeight="1" x14ac:dyDescent="0.35">
      <c r="A2" s="268"/>
      <c r="B2" s="184" t="str">
        <f>הוראות!B13</f>
        <v>הנדסאים וטכנאים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5">
      <c r="A3" s="158"/>
      <c r="B3" s="183" t="str">
        <f>CONCATENATE(הוראות!Z13,הוראות!F13)</f>
        <v>הנתונים ביחידות בודדות לשנת 2021</v>
      </c>
    </row>
    <row r="4" spans="1:41" x14ac:dyDescent="0.25">
      <c r="B4" s="182" t="s">
        <v>425</v>
      </c>
    </row>
    <row r="5" spans="1:41" ht="13.8" thickBot="1" x14ac:dyDescent="0.3"/>
    <row r="6" spans="1:41" x14ac:dyDescent="0.25">
      <c r="B6" s="415" t="s">
        <v>179</v>
      </c>
      <c r="C6" s="438"/>
      <c r="D6" s="439"/>
      <c r="E6" s="418" t="s">
        <v>26</v>
      </c>
      <c r="F6" s="419"/>
      <c r="G6" s="419"/>
      <c r="H6" s="419"/>
      <c r="I6" s="419"/>
      <c r="J6" s="420"/>
      <c r="K6" s="424" t="s">
        <v>27</v>
      </c>
      <c r="L6" s="425"/>
      <c r="M6" s="426"/>
      <c r="N6" s="426"/>
      <c r="O6" s="426"/>
      <c r="P6" s="426"/>
      <c r="Q6" s="426"/>
      <c r="R6" s="426"/>
      <c r="S6" s="426"/>
      <c r="T6" s="426"/>
      <c r="U6" s="426"/>
      <c r="V6" s="427"/>
      <c r="W6" s="428" t="s">
        <v>529</v>
      </c>
      <c r="X6" s="429"/>
      <c r="Y6" s="429"/>
      <c r="Z6" s="429"/>
      <c r="AA6" s="429"/>
      <c r="AB6" s="429"/>
      <c r="AC6" s="429"/>
      <c r="AD6" s="429"/>
      <c r="AE6" s="429"/>
      <c r="AF6" s="429"/>
      <c r="AG6" s="429"/>
      <c r="AH6" s="430"/>
    </row>
    <row r="7" spans="1:41" ht="12.75" customHeight="1" x14ac:dyDescent="0.25">
      <c r="A7" s="186"/>
      <c r="B7" s="416"/>
      <c r="C7" s="440"/>
      <c r="D7" s="441"/>
      <c r="E7" s="421"/>
      <c r="F7" s="422"/>
      <c r="G7" s="422"/>
      <c r="H7" s="422"/>
      <c r="I7" s="422"/>
      <c r="J7" s="423"/>
      <c r="K7" s="431" t="s">
        <v>180</v>
      </c>
      <c r="L7" s="432"/>
      <c r="M7" s="433"/>
      <c r="N7" s="433"/>
      <c r="O7" s="433"/>
      <c r="P7" s="433"/>
      <c r="Q7" s="433" t="s">
        <v>181</v>
      </c>
      <c r="R7" s="433"/>
      <c r="S7" s="433"/>
      <c r="T7" s="433"/>
      <c r="U7" s="433"/>
      <c r="V7" s="434"/>
      <c r="W7" s="431" t="s">
        <v>30</v>
      </c>
      <c r="X7" s="432"/>
      <c r="Y7" s="433"/>
      <c r="Z7" s="433"/>
      <c r="AA7" s="433"/>
      <c r="AB7" s="433"/>
      <c r="AC7" s="433" t="s">
        <v>31</v>
      </c>
      <c r="AD7" s="433"/>
      <c r="AE7" s="433"/>
      <c r="AF7" s="433"/>
      <c r="AG7" s="433"/>
      <c r="AH7" s="434"/>
      <c r="AI7" s="279"/>
      <c r="AJ7" s="279"/>
      <c r="AK7" s="279"/>
      <c r="AL7" s="279"/>
      <c r="AM7" s="173"/>
    </row>
    <row r="8" spans="1:41" ht="25.5" customHeight="1" x14ac:dyDescent="0.25">
      <c r="A8" s="186"/>
      <c r="B8" s="416"/>
      <c r="C8" s="440"/>
      <c r="D8" s="441"/>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8" thickBot="1" x14ac:dyDescent="0.3">
      <c r="A9" s="192"/>
      <c r="B9" s="417"/>
      <c r="C9" s="442"/>
      <c r="D9" s="443"/>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5">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5">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5">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5">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5">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5">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5">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5">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5">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5">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5">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5">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5">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5">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5">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8" thickBot="1" x14ac:dyDescent="0.3">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5">
      <c r="A26" s="262"/>
      <c r="B26" s="445"/>
      <c r="C26" s="445"/>
      <c r="D26" s="445"/>
      <c r="E26" s="301"/>
      <c r="F26" s="301"/>
      <c r="G26" s="301"/>
      <c r="H26" s="301"/>
      <c r="I26" s="301"/>
      <c r="J26" s="301"/>
    </row>
    <row r="27" spans="1:39" x14ac:dyDescent="0.25">
      <c r="B27" s="364" t="s">
        <v>527</v>
      </c>
      <c r="C27" s="363"/>
      <c r="H27" s="303"/>
      <c r="I27" s="303"/>
      <c r="J27" s="303"/>
    </row>
    <row r="28" spans="1:39" x14ac:dyDescent="0.25">
      <c r="A28" s="262"/>
      <c r="B28" s="447"/>
      <c r="C28" s="447"/>
      <c r="D28" s="447"/>
      <c r="E28" s="304"/>
      <c r="F28" s="304"/>
      <c r="G28" s="304"/>
      <c r="H28" s="304"/>
      <c r="I28" s="304"/>
      <c r="J28" s="304"/>
    </row>
    <row r="29" spans="1:39" x14ac:dyDescent="0.25">
      <c r="A29" s="303"/>
      <c r="B29" s="444"/>
      <c r="C29" s="448"/>
      <c r="D29" s="448"/>
      <c r="E29" s="305"/>
      <c r="F29" s="305"/>
      <c r="G29" s="305"/>
      <c r="H29" s="305"/>
      <c r="I29" s="305"/>
      <c r="J29" s="305"/>
    </row>
    <row r="30" spans="1:39" x14ac:dyDescent="0.25">
      <c r="A30" s="303"/>
      <c r="B30" s="444"/>
      <c r="C30" s="444"/>
      <c r="D30" s="444"/>
      <c r="E30" s="302"/>
      <c r="F30" s="302"/>
      <c r="G30" s="302"/>
      <c r="H30" s="302"/>
      <c r="I30" s="302"/>
      <c r="J30" s="302"/>
    </row>
    <row r="31" spans="1:39" x14ac:dyDescent="0.25">
      <c r="A31" s="303"/>
      <c r="B31" s="444"/>
      <c r="C31" s="444"/>
      <c r="D31" s="444"/>
      <c r="E31" s="302"/>
      <c r="F31" s="302"/>
      <c r="G31" s="302"/>
      <c r="H31" s="302"/>
      <c r="I31" s="302"/>
      <c r="J31" s="302"/>
    </row>
    <row r="32" spans="1:39" x14ac:dyDescent="0.25">
      <c r="A32" s="278"/>
      <c r="B32" s="447"/>
      <c r="C32" s="447"/>
      <c r="D32" s="447"/>
      <c r="E32" s="304"/>
      <c r="F32" s="304"/>
      <c r="G32" s="304"/>
      <c r="H32" s="304"/>
      <c r="I32" s="304"/>
      <c r="J32" s="304"/>
    </row>
    <row r="33" spans="1:10" x14ac:dyDescent="0.25">
      <c r="A33" s="303"/>
      <c r="B33" s="447"/>
      <c r="C33" s="447"/>
      <c r="D33" s="447"/>
      <c r="E33" s="304"/>
      <c r="F33" s="304"/>
      <c r="G33" s="304"/>
      <c r="H33" s="304"/>
      <c r="I33" s="304"/>
      <c r="J33" s="304"/>
    </row>
    <row r="34" spans="1:10" x14ac:dyDescent="0.25">
      <c r="A34" s="303"/>
      <c r="B34" s="447"/>
      <c r="C34" s="447"/>
      <c r="D34" s="447"/>
      <c r="E34" s="304"/>
      <c r="F34" s="304"/>
      <c r="G34" s="304"/>
      <c r="H34" s="304"/>
      <c r="I34" s="304"/>
      <c r="J34" s="304"/>
    </row>
    <row r="35" spans="1:10" x14ac:dyDescent="0.25">
      <c r="A35" s="278"/>
      <c r="B35" s="447"/>
      <c r="C35" s="447"/>
      <c r="D35" s="447"/>
      <c r="E35" s="304"/>
      <c r="F35" s="304"/>
      <c r="G35" s="304"/>
      <c r="H35" s="304"/>
      <c r="I35" s="304"/>
      <c r="J35" s="304"/>
    </row>
    <row r="36" spans="1:10" x14ac:dyDescent="0.25">
      <c r="A36" s="303"/>
      <c r="B36" s="447"/>
      <c r="C36" s="447"/>
      <c r="D36" s="447"/>
      <c r="E36" s="304"/>
      <c r="F36" s="304"/>
      <c r="G36" s="304"/>
      <c r="H36" s="304"/>
      <c r="I36" s="304"/>
      <c r="J36" s="304"/>
    </row>
    <row r="37" spans="1:10" x14ac:dyDescent="0.25">
      <c r="A37" s="303"/>
      <c r="B37" s="447"/>
      <c r="C37" s="447"/>
      <c r="D37" s="447"/>
      <c r="E37" s="304"/>
      <c r="F37" s="304"/>
      <c r="G37" s="304"/>
      <c r="H37" s="304"/>
      <c r="I37" s="304"/>
      <c r="J37" s="304"/>
    </row>
    <row r="38" spans="1:10" x14ac:dyDescent="0.25">
      <c r="A38" s="303"/>
      <c r="B38" s="447"/>
      <c r="C38" s="447"/>
      <c r="D38" s="447"/>
      <c r="E38" s="304"/>
      <c r="F38" s="304"/>
      <c r="G38" s="304"/>
      <c r="H38" s="304"/>
      <c r="I38" s="304"/>
      <c r="J38" s="304"/>
    </row>
    <row r="39" spans="1:10" x14ac:dyDescent="0.25">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pane="topRight"/>
      <selection pane="bottomLeft"/>
      <selection pane="bottomRight"/>
    </sheetView>
  </sheetViews>
  <sheetFormatPr defaultColWidth="9.109375" defaultRowHeight="13.2" x14ac:dyDescent="0.25"/>
  <cols>
    <col min="1" max="1" width="4" style="121" customWidth="1"/>
    <col min="2" max="3" width="9.109375" style="121"/>
    <col min="4" max="4" width="17.6640625" style="121" customWidth="1"/>
    <col min="5" max="6" width="7.6640625" style="121" customWidth="1"/>
    <col min="7" max="7" width="7.33203125" style="121" customWidth="1"/>
    <col min="8" max="12" width="7.6640625" style="121" customWidth="1"/>
    <col min="13" max="13" width="7.109375" style="121" customWidth="1"/>
    <col min="14" max="18" width="7.6640625" style="121" customWidth="1"/>
    <col min="19" max="19" width="7.5546875" style="121" customWidth="1"/>
    <col min="20" max="24" width="7.6640625" style="121" customWidth="1"/>
    <col min="25" max="25" width="7.33203125" style="121" customWidth="1"/>
    <col min="26" max="30" width="7.6640625" style="121" customWidth="1"/>
    <col min="31" max="31" width="7.5546875" style="121" customWidth="1"/>
    <col min="32" max="36" width="7.6640625" style="121" customWidth="1"/>
    <col min="37" max="37" width="7.33203125" style="121" customWidth="1"/>
    <col min="38" max="42" width="7.6640625" style="121" customWidth="1"/>
    <col min="43" max="43" width="7.44140625" style="121" customWidth="1"/>
    <col min="44" max="48" width="7.6640625" style="121" customWidth="1"/>
    <col min="49" max="49" width="7.109375" style="121" customWidth="1"/>
    <col min="50" max="54" width="7.6640625" style="121" customWidth="1"/>
    <col min="55" max="55" width="7.109375" style="121" customWidth="1"/>
    <col min="56" max="58" width="7.6640625" style="121" customWidth="1"/>
    <col min="59" max="59" width="6.6640625" style="121" customWidth="1"/>
    <col min="60" max="60" width="10.109375" style="121" customWidth="1"/>
    <col min="61" max="61" width="7.109375" style="121" customWidth="1"/>
    <col min="62" max="62" width="5.6640625" style="121" customWidth="1"/>
    <col min="63" max="63" width="10" style="121" customWidth="1"/>
    <col min="64" max="64" width="9.109375" style="121"/>
    <col min="65" max="65" width="26.5546875" style="121" customWidth="1"/>
    <col min="66" max="66" width="6.33203125" style="121" customWidth="1"/>
    <col min="67" max="16384" width="9.109375" style="121"/>
  </cols>
  <sheetData>
    <row r="1" spans="1:68" ht="18" x14ac:dyDescent="0.35">
      <c r="B1" s="158" t="str">
        <f>הוראות!B28</f>
        <v>נספח ב2 מדדי תביעות בביטוח בריאות</v>
      </c>
    </row>
    <row r="2" spans="1:68" ht="12.75" customHeight="1" x14ac:dyDescent="0.35">
      <c r="A2" s="268"/>
      <c r="B2" s="184" t="str">
        <f>הוראות!B13</f>
        <v>הנדסאים וטכנאים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5">
      <c r="A3" s="158"/>
      <c r="B3" s="183" t="str">
        <f>CONCATENATE(הוראות!Z13,הוראות!F13)</f>
        <v>הנתונים ביחידות בודדות לשנת 2021</v>
      </c>
      <c r="F3" s="121">
        <f>E3-1</f>
        <v>-1</v>
      </c>
    </row>
    <row r="4" spans="1:68" x14ac:dyDescent="0.25">
      <c r="B4" s="182" t="s">
        <v>425</v>
      </c>
    </row>
    <row r="5" spans="1:68" ht="13.8" thickBot="1" x14ac:dyDescent="0.3"/>
    <row r="6" spans="1:68" x14ac:dyDescent="0.25">
      <c r="A6" s="269"/>
      <c r="B6" s="453" t="s">
        <v>179</v>
      </c>
      <c r="C6" s="438"/>
      <c r="D6" s="439"/>
      <c r="E6" s="450" t="s">
        <v>87</v>
      </c>
      <c r="F6" s="451"/>
      <c r="G6" s="451"/>
      <c r="H6" s="451"/>
      <c r="I6" s="451"/>
      <c r="J6" s="452"/>
      <c r="K6" s="450" t="s">
        <v>88</v>
      </c>
      <c r="L6" s="451"/>
      <c r="M6" s="451"/>
      <c r="N6" s="451"/>
      <c r="O6" s="451"/>
      <c r="P6" s="452"/>
      <c r="Q6" s="450" t="s">
        <v>89</v>
      </c>
      <c r="R6" s="451"/>
      <c r="S6" s="451"/>
      <c r="T6" s="451"/>
      <c r="U6" s="451"/>
      <c r="V6" s="452"/>
      <c r="W6" s="450" t="s">
        <v>90</v>
      </c>
      <c r="X6" s="451"/>
      <c r="Y6" s="451"/>
      <c r="Z6" s="451"/>
      <c r="AA6" s="451"/>
      <c r="AB6" s="452"/>
      <c r="AC6" s="450" t="s">
        <v>91</v>
      </c>
      <c r="AD6" s="451"/>
      <c r="AE6" s="451"/>
      <c r="AF6" s="451"/>
      <c r="AG6" s="451"/>
      <c r="AH6" s="452"/>
      <c r="AI6" s="450" t="s">
        <v>92</v>
      </c>
      <c r="AJ6" s="451"/>
      <c r="AK6" s="451"/>
      <c r="AL6" s="451"/>
      <c r="AM6" s="451"/>
      <c r="AN6" s="452"/>
      <c r="AO6" s="450" t="s">
        <v>93</v>
      </c>
      <c r="AP6" s="451"/>
      <c r="AQ6" s="451"/>
      <c r="AR6" s="451"/>
      <c r="AS6" s="451"/>
      <c r="AT6" s="452"/>
      <c r="AU6" s="450" t="s">
        <v>94</v>
      </c>
      <c r="AV6" s="451"/>
      <c r="AW6" s="451"/>
      <c r="AX6" s="451"/>
      <c r="AY6" s="451"/>
      <c r="AZ6" s="452"/>
      <c r="BA6" s="450" t="s">
        <v>95</v>
      </c>
      <c r="BB6" s="451"/>
      <c r="BC6" s="451"/>
      <c r="BD6" s="451"/>
      <c r="BE6" s="451"/>
      <c r="BF6" s="452"/>
      <c r="BG6" s="279"/>
      <c r="BH6" s="279"/>
      <c r="BI6" s="279"/>
      <c r="BJ6" s="279"/>
      <c r="BK6" s="279"/>
      <c r="BL6" s="173"/>
    </row>
    <row r="7" spans="1:68" ht="25.5" customHeight="1" x14ac:dyDescent="0.25">
      <c r="A7" s="270"/>
      <c r="B7" s="454"/>
      <c r="C7" s="440"/>
      <c r="D7" s="441"/>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8" thickBot="1" x14ac:dyDescent="0.3">
      <c r="A8" s="271"/>
      <c r="B8" s="455"/>
      <c r="C8" s="442"/>
      <c r="D8" s="443"/>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5">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5">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5">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5">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5">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5">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5">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5">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5">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5">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5">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5">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5">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5">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5">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8" thickBot="1" x14ac:dyDescent="0.3">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5">
      <c r="A25" s="262"/>
      <c r="B25" s="445"/>
      <c r="C25" s="445"/>
      <c r="D25" s="445"/>
      <c r="E25" s="301"/>
      <c r="F25" s="301"/>
      <c r="G25" s="301"/>
      <c r="H25" s="301"/>
      <c r="I25" s="301"/>
      <c r="J25" s="301"/>
    </row>
    <row r="26" spans="1:64" x14ac:dyDescent="0.25">
      <c r="A26" s="301"/>
      <c r="B26" s="364" t="s">
        <v>527</v>
      </c>
      <c r="C26" s="364"/>
      <c r="D26" s="364"/>
      <c r="E26" s="303"/>
      <c r="F26" s="303"/>
      <c r="G26" s="303"/>
      <c r="H26" s="303"/>
      <c r="I26" s="303"/>
      <c r="J26" s="303"/>
    </row>
    <row r="27" spans="1:64" x14ac:dyDescent="0.25">
      <c r="A27" s="262"/>
      <c r="B27" s="447"/>
      <c r="C27" s="447"/>
      <c r="D27" s="447"/>
      <c r="E27" s="304"/>
      <c r="F27" s="304"/>
      <c r="G27" s="304"/>
      <c r="H27" s="304"/>
      <c r="I27" s="304"/>
      <c r="J27" s="304"/>
    </row>
    <row r="28" spans="1:64" x14ac:dyDescent="0.25">
      <c r="A28" s="303"/>
      <c r="B28" s="444"/>
      <c r="C28" s="448"/>
      <c r="D28" s="448"/>
      <c r="E28" s="305"/>
      <c r="F28" s="305"/>
      <c r="G28" s="305"/>
      <c r="H28" s="305"/>
      <c r="I28" s="305"/>
      <c r="J28" s="305"/>
    </row>
    <row r="29" spans="1:64" x14ac:dyDescent="0.25">
      <c r="A29" s="303"/>
      <c r="B29" s="444"/>
      <c r="C29" s="444"/>
      <c r="D29" s="444"/>
      <c r="E29" s="302"/>
      <c r="F29" s="302"/>
      <c r="G29" s="302"/>
      <c r="H29" s="302"/>
      <c r="I29" s="302"/>
      <c r="J29" s="302"/>
    </row>
    <row r="30" spans="1:64" x14ac:dyDescent="0.25">
      <c r="A30" s="303"/>
      <c r="B30" s="444"/>
      <c r="C30" s="444"/>
      <c r="D30" s="444"/>
      <c r="E30" s="302"/>
      <c r="F30" s="302"/>
      <c r="G30" s="302"/>
      <c r="H30" s="302"/>
      <c r="I30" s="302"/>
      <c r="J30" s="302"/>
    </row>
    <row r="31" spans="1:64" x14ac:dyDescent="0.25">
      <c r="A31" s="278"/>
      <c r="B31" s="447"/>
      <c r="C31" s="447"/>
      <c r="D31" s="447"/>
      <c r="E31" s="304"/>
      <c r="F31" s="304"/>
      <c r="G31" s="304"/>
      <c r="H31" s="304"/>
      <c r="I31" s="304"/>
      <c r="J31" s="304"/>
    </row>
    <row r="32" spans="1:64" x14ac:dyDescent="0.25">
      <c r="A32" s="303"/>
      <c r="B32" s="447"/>
      <c r="C32" s="447"/>
      <c r="D32" s="447"/>
      <c r="E32" s="304"/>
      <c r="F32" s="304"/>
      <c r="G32" s="304"/>
      <c r="H32" s="304"/>
      <c r="I32" s="304"/>
      <c r="J32" s="304"/>
    </row>
    <row r="33" spans="1:10" x14ac:dyDescent="0.25">
      <c r="A33" s="303"/>
      <c r="B33" s="447"/>
      <c r="C33" s="447"/>
      <c r="D33" s="447"/>
      <c r="E33" s="304"/>
      <c r="F33" s="304"/>
      <c r="G33" s="304"/>
      <c r="H33" s="304"/>
      <c r="I33" s="304"/>
      <c r="J33" s="304"/>
    </row>
    <row r="34" spans="1:10" x14ac:dyDescent="0.25">
      <c r="A34" s="278"/>
      <c r="B34" s="447"/>
      <c r="C34" s="447"/>
      <c r="D34" s="447"/>
      <c r="E34" s="304"/>
      <c r="F34" s="304"/>
      <c r="G34" s="304"/>
      <c r="H34" s="304"/>
      <c r="I34" s="304"/>
      <c r="J34" s="304"/>
    </row>
    <row r="35" spans="1:10" x14ac:dyDescent="0.25">
      <c r="A35" s="303"/>
      <c r="B35" s="447"/>
      <c r="C35" s="447"/>
      <c r="D35" s="447"/>
      <c r="E35" s="304"/>
      <c r="F35" s="304"/>
      <c r="G35" s="304"/>
      <c r="H35" s="304"/>
      <c r="I35" s="304"/>
      <c r="J35" s="304"/>
    </row>
    <row r="36" spans="1:10" x14ac:dyDescent="0.25">
      <c r="A36" s="303"/>
      <c r="B36" s="447"/>
      <c r="C36" s="447"/>
      <c r="D36" s="447"/>
      <c r="E36" s="304"/>
      <c r="F36" s="304"/>
      <c r="G36" s="304"/>
      <c r="H36" s="304"/>
      <c r="I36" s="304"/>
      <c r="J36" s="304"/>
    </row>
    <row r="37" spans="1:10" x14ac:dyDescent="0.25">
      <c r="A37" s="303"/>
      <c r="B37" s="447"/>
      <c r="C37" s="447"/>
      <c r="D37" s="447"/>
      <c r="E37" s="304"/>
      <c r="F37" s="304"/>
      <c r="G37" s="304"/>
      <c r="H37" s="304"/>
      <c r="I37" s="304"/>
      <c r="J37" s="304"/>
    </row>
    <row r="38" spans="1:10" x14ac:dyDescent="0.25">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pane="topRight"/>
      <selection pane="bottomLeft"/>
      <selection pane="bottomRight"/>
    </sheetView>
  </sheetViews>
  <sheetFormatPr defaultColWidth="9.109375" defaultRowHeight="13.2" x14ac:dyDescent="0.25"/>
  <cols>
    <col min="1" max="1" width="4.5546875" style="121" customWidth="1"/>
    <col min="2" max="3" width="9.109375" style="121"/>
    <col min="4" max="4" width="17.6640625" style="121" customWidth="1"/>
    <col min="5" max="6" width="7.6640625" style="121" customWidth="1"/>
    <col min="7" max="7" width="7.33203125" style="121" customWidth="1"/>
    <col min="8" max="12" width="7.6640625" style="121" customWidth="1"/>
    <col min="13" max="13" width="7.109375" style="121" customWidth="1"/>
    <col min="14" max="16" width="7.6640625" style="121" customWidth="1"/>
    <col min="17" max="19" width="7.33203125" style="121" customWidth="1"/>
    <col min="20" max="20" width="7.109375" style="121" customWidth="1"/>
    <col min="21" max="21" width="8.6640625" style="121" customWidth="1"/>
    <col min="22" max="22" width="8.109375" style="121" customWidth="1"/>
    <col min="23" max="23" width="26.5546875" style="121" hidden="1" customWidth="1"/>
    <col min="24" max="24" width="6.33203125" style="121" hidden="1" customWidth="1"/>
    <col min="25" max="25" width="0" style="121" hidden="1" customWidth="1"/>
    <col min="26" max="16384" width="9.109375" style="121"/>
  </cols>
  <sheetData>
    <row r="1" spans="1:25" ht="18" x14ac:dyDescent="0.35">
      <c r="B1" s="158" t="str">
        <f>הוראות!B29</f>
        <v>נספח ב3 מדדי תביעות בקצבת נכות (א.כ.ע), ריסק מוות וקצבת שארים</v>
      </c>
    </row>
    <row r="2" spans="1:25" ht="21" x14ac:dyDescent="0.25">
      <c r="B2" s="184" t="str">
        <f>הוראות!B13</f>
        <v>הנדסאים וטכנאים - חברה לניהול קופות גמל בע"מ</v>
      </c>
    </row>
    <row r="3" spans="1:25" ht="12.75" customHeight="1" x14ac:dyDescent="0.35">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5">
      <c r="A4" s="158"/>
      <c r="B4" s="182" t="s">
        <v>425</v>
      </c>
    </row>
    <row r="6" spans="1:25" ht="13.8" thickBot="1" x14ac:dyDescent="0.3"/>
    <row r="7" spans="1:25" x14ac:dyDescent="0.25">
      <c r="A7" s="269"/>
      <c r="B7" s="453" t="s">
        <v>179</v>
      </c>
      <c r="C7" s="438"/>
      <c r="D7" s="438"/>
      <c r="E7" s="450" t="s">
        <v>140</v>
      </c>
      <c r="F7" s="451"/>
      <c r="G7" s="451"/>
      <c r="H7" s="451"/>
      <c r="I7" s="451"/>
      <c r="J7" s="452"/>
      <c r="K7" s="450" t="s">
        <v>141</v>
      </c>
      <c r="L7" s="451"/>
      <c r="M7" s="451"/>
      <c r="N7" s="451"/>
      <c r="O7" s="451"/>
      <c r="P7" s="452"/>
      <c r="Q7" s="450" t="s">
        <v>142</v>
      </c>
      <c r="R7" s="451"/>
      <c r="S7" s="451"/>
      <c r="T7" s="451"/>
      <c r="U7" s="451"/>
      <c r="V7" s="452"/>
    </row>
    <row r="8" spans="1:25" ht="25.5" customHeight="1" x14ac:dyDescent="0.25">
      <c r="A8" s="270"/>
      <c r="B8" s="440"/>
      <c r="C8" s="440"/>
      <c r="D8" s="440"/>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8" thickBot="1" x14ac:dyDescent="0.3">
      <c r="A9" s="271"/>
      <c r="B9" s="442"/>
      <c r="C9" s="442"/>
      <c r="D9" s="442"/>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5">
      <c r="A10" s="271" t="s">
        <v>72</v>
      </c>
      <c r="B10" s="459" t="s">
        <v>73</v>
      </c>
      <c r="C10" s="460"/>
      <c r="D10" s="460"/>
      <c r="E10" s="109"/>
      <c r="F10" s="110"/>
      <c r="G10" s="111"/>
      <c r="H10" s="111"/>
      <c r="I10" s="111"/>
      <c r="J10" s="112"/>
      <c r="K10" s="109"/>
      <c r="L10" s="110"/>
      <c r="M10" s="111"/>
      <c r="N10" s="111"/>
      <c r="O10" s="111"/>
      <c r="P10" s="112"/>
      <c r="Q10" s="109"/>
      <c r="R10" s="110"/>
      <c r="S10" s="111"/>
      <c r="T10" s="111"/>
      <c r="U10" s="111"/>
      <c r="V10" s="113"/>
    </row>
    <row r="11" spans="1:25" x14ac:dyDescent="0.25">
      <c r="A11" s="202">
        <v>3</v>
      </c>
      <c r="B11" s="203" t="s">
        <v>526</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5">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5">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5">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5">
      <c r="A15" s="202">
        <v>7</v>
      </c>
      <c r="B15" s="464" t="s">
        <v>183</v>
      </c>
      <c r="C15" s="465"/>
      <c r="D15" s="465"/>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5">
      <c r="A16" s="205" t="s">
        <v>80</v>
      </c>
      <c r="B16" s="473" t="s">
        <v>184</v>
      </c>
      <c r="C16" s="474"/>
      <c r="D16" s="474"/>
      <c r="E16" s="86"/>
      <c r="F16" s="87"/>
      <c r="G16" s="88"/>
      <c r="H16" s="88"/>
      <c r="I16" s="88"/>
      <c r="J16" s="89"/>
      <c r="K16" s="86"/>
      <c r="L16" s="87"/>
      <c r="M16" s="88"/>
      <c r="N16" s="88"/>
      <c r="O16" s="88"/>
      <c r="P16" s="89"/>
      <c r="Q16" s="86"/>
      <c r="R16" s="87"/>
      <c r="S16" s="88"/>
      <c r="T16" s="88"/>
      <c r="U16" s="88"/>
      <c r="V16" s="89"/>
    </row>
    <row r="17" spans="1:22" x14ac:dyDescent="0.25">
      <c r="A17" s="202">
        <v>1</v>
      </c>
      <c r="B17" s="461" t="s">
        <v>76</v>
      </c>
      <c r="C17" s="462"/>
      <c r="D17" s="463"/>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5">
      <c r="A18" s="202">
        <v>2</v>
      </c>
      <c r="B18" s="461" t="s">
        <v>77</v>
      </c>
      <c r="C18" s="462"/>
      <c r="D18" s="463"/>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5">
      <c r="A19" s="202">
        <v>3</v>
      </c>
      <c r="B19" s="464" t="s">
        <v>82</v>
      </c>
      <c r="C19" s="465"/>
      <c r="D19" s="465"/>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5">
      <c r="A20" s="205" t="s">
        <v>83</v>
      </c>
      <c r="B20" s="466" t="s">
        <v>446</v>
      </c>
      <c r="C20" s="467"/>
      <c r="D20" s="468"/>
      <c r="E20" s="86"/>
      <c r="F20" s="87"/>
      <c r="G20" s="88"/>
      <c r="H20" s="88"/>
      <c r="I20" s="88"/>
      <c r="J20" s="89"/>
      <c r="K20" s="86"/>
      <c r="L20" s="87"/>
      <c r="M20" s="88"/>
      <c r="N20" s="88"/>
      <c r="O20" s="88"/>
      <c r="P20" s="89"/>
      <c r="Q20" s="86"/>
      <c r="R20" s="87"/>
      <c r="S20" s="88"/>
      <c r="T20" s="88"/>
      <c r="U20" s="88"/>
      <c r="V20" s="89"/>
    </row>
    <row r="21" spans="1:22" x14ac:dyDescent="0.25">
      <c r="A21" s="202">
        <v>1</v>
      </c>
      <c r="B21" s="461" t="s">
        <v>76</v>
      </c>
      <c r="C21" s="462"/>
      <c r="D21" s="463"/>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5">
      <c r="A22" s="202">
        <v>2</v>
      </c>
      <c r="B22" s="461" t="s">
        <v>77</v>
      </c>
      <c r="C22" s="462"/>
      <c r="D22" s="463"/>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5">
      <c r="A23" s="202">
        <v>3</v>
      </c>
      <c r="B23" s="461" t="s">
        <v>84</v>
      </c>
      <c r="C23" s="462"/>
      <c r="D23" s="463"/>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5">
      <c r="A24" s="202">
        <v>4</v>
      </c>
      <c r="B24" s="464" t="s">
        <v>85</v>
      </c>
      <c r="C24" s="465"/>
      <c r="D24" s="469"/>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8" thickBot="1" x14ac:dyDescent="0.3">
      <c r="A25" s="207">
        <v>5</v>
      </c>
      <c r="B25" s="470" t="s">
        <v>86</v>
      </c>
      <c r="C25" s="471"/>
      <c r="D25" s="472"/>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5">
      <c r="A26" s="262"/>
      <c r="B26" s="445"/>
      <c r="C26" s="445"/>
      <c r="D26" s="445"/>
    </row>
    <row r="27" spans="1:22" x14ac:dyDescent="0.25">
      <c r="A27" s="301"/>
      <c r="B27" s="364" t="s">
        <v>527</v>
      </c>
      <c r="C27" s="364"/>
      <c r="D27" s="364"/>
    </row>
    <row r="28" spans="1:22" x14ac:dyDescent="0.25">
      <c r="A28" s="262"/>
      <c r="B28" s="447"/>
      <c r="C28" s="447"/>
      <c r="D28" s="447"/>
    </row>
    <row r="29" spans="1:22" x14ac:dyDescent="0.25">
      <c r="A29" s="303"/>
      <c r="B29" s="444"/>
      <c r="C29" s="448"/>
      <c r="D29" s="448"/>
    </row>
    <row r="30" spans="1:22" x14ac:dyDescent="0.25">
      <c r="A30" s="303"/>
      <c r="B30" s="444"/>
      <c r="C30" s="444"/>
      <c r="D30" s="444"/>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tabSelected="1" workbookViewId="0"/>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1" x14ac:dyDescent="0.25">
      <c r="B2" s="184" t="str">
        <f>הוראות!B13</f>
        <v>הנדסאים וטכנאים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5">
      <c r="B10" s="61" t="s">
        <v>164</v>
      </c>
      <c r="C10" s="116">
        <f>IF('נספח א4 - G'!$D$14=0,"",'נספח א4 - G'!D14/'נספח א4 - G'!$D$14)</f>
        <v>1</v>
      </c>
      <c r="D10" s="116">
        <f>IF('נספח א4 - G'!$D$14=0,"",'נספח א4 - G'!E14/'נספח א4 - G'!$D$14)</f>
        <v>0.63652802893309224</v>
      </c>
      <c r="E10" s="116">
        <f>IF('נספח א4 - G'!$D$14=0,"",'נספח א4 - G'!F14/'נספח א4 - G'!$D$14)</f>
        <v>0.31826401446654612</v>
      </c>
      <c r="F10" s="116">
        <f>IF('נספח א4 - G'!$D$14=0,"",'נספח א4 - G'!G14/'נספח א4 - G'!$D$14)</f>
        <v>1.0849909584086799E-2</v>
      </c>
      <c r="G10" s="116">
        <f>IF('נספח א4 - G'!$D$14=0,"",'נספח א4 - G'!H14/'נספח א4 - G'!$D$14)</f>
        <v>5.4249547920433997E-3</v>
      </c>
      <c r="H10" s="116">
        <f>IF('נספח א4 - G'!$D$14=0,"",'נספח א4 - G'!I14/'נספח א4 - G'!$D$14)</f>
        <v>2.3508137432188065E-2</v>
      </c>
      <c r="I10" s="116">
        <f>IF('נספח א4 - G'!$D$14=0,"",'נספח א4 - G'!J14/'נספח א4 - G'!$D$14)</f>
        <v>5.4249547920433997E-3</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F23" sqref="F23"/>
    </sheetView>
  </sheetViews>
  <sheetFormatPr defaultColWidth="9.109375" defaultRowHeight="13.2" x14ac:dyDescent="0.25"/>
  <cols>
    <col min="1" max="1" width="3.88671875" style="212" customWidth="1"/>
    <col min="2" max="2" width="63.33203125" style="212" customWidth="1"/>
    <col min="3" max="3" width="11.44140625" style="212" customWidth="1"/>
    <col min="4" max="4" width="11.88671875" style="212" customWidth="1"/>
    <col min="5" max="5" width="23.33203125" style="212" customWidth="1"/>
    <col min="6" max="8" width="9.109375" style="212"/>
    <col min="9" max="9" width="10.44140625" style="212" customWidth="1"/>
    <col min="10" max="10" width="25.109375" style="212" customWidth="1"/>
    <col min="11" max="12" width="9.109375" style="212"/>
    <col min="13" max="13" width="10.109375" style="212" customWidth="1"/>
    <col min="14" max="16384" width="9.109375" style="212"/>
  </cols>
  <sheetData>
    <row r="2" spans="1:26" ht="21" customHeight="1" x14ac:dyDescent="0.3">
      <c r="A2" s="139" t="s">
        <v>373</v>
      </c>
      <c r="B2" s="139"/>
      <c r="C2" s="139"/>
      <c r="D2" s="139"/>
      <c r="E2" s="139"/>
      <c r="F2" s="139"/>
      <c r="G2" s="139"/>
      <c r="H2" s="139"/>
      <c r="I2" s="139"/>
      <c r="J2" s="139"/>
      <c r="K2" s="139"/>
      <c r="L2" s="139"/>
      <c r="M2" s="211"/>
    </row>
    <row r="3" spans="1:26" ht="17.25" customHeight="1" x14ac:dyDescent="0.3">
      <c r="A3" s="219" t="s">
        <v>374</v>
      </c>
      <c r="B3" s="385" t="s">
        <v>375</v>
      </c>
      <c r="C3" s="385"/>
      <c r="D3" s="385"/>
      <c r="E3" s="385"/>
      <c r="F3" s="386" t="s">
        <v>376</v>
      </c>
      <c r="G3" s="387"/>
      <c r="H3" s="387"/>
      <c r="I3" s="387"/>
      <c r="J3" s="140"/>
      <c r="K3" s="140"/>
      <c r="L3" s="140"/>
      <c r="M3" s="140"/>
    </row>
    <row r="4" spans="1:26" ht="15.6" x14ac:dyDescent="0.25">
      <c r="A4" s="141" t="s">
        <v>377</v>
      </c>
      <c r="B4" s="385" t="s">
        <v>397</v>
      </c>
      <c r="C4" s="385"/>
      <c r="D4" s="385"/>
      <c r="E4" s="385"/>
      <c r="F4" s="385"/>
      <c r="G4" s="385"/>
      <c r="H4" s="385"/>
      <c r="I4" s="385"/>
      <c r="J4" s="385"/>
      <c r="K4" s="385"/>
      <c r="L4" s="385"/>
      <c r="M4" s="385"/>
    </row>
    <row r="5" spans="1:26" ht="15.6" x14ac:dyDescent="0.25">
      <c r="A5" s="141" t="s">
        <v>378</v>
      </c>
      <c r="B5" s="385" t="s">
        <v>379</v>
      </c>
      <c r="C5" s="385"/>
      <c r="D5" s="385"/>
      <c r="E5" s="385"/>
      <c r="F5" s="385"/>
      <c r="G5" s="385"/>
      <c r="H5" s="385"/>
      <c r="I5" s="385"/>
      <c r="J5" s="385"/>
      <c r="K5" s="385"/>
      <c r="L5" s="385"/>
      <c r="M5" s="385"/>
    </row>
    <row r="6" spans="1:26" ht="15.6" x14ac:dyDescent="0.25">
      <c r="A6" s="141" t="s">
        <v>380</v>
      </c>
      <c r="B6" s="385" t="s">
        <v>381</v>
      </c>
      <c r="C6" s="385"/>
      <c r="D6" s="385"/>
      <c r="E6" s="385"/>
      <c r="F6" s="385"/>
      <c r="G6" s="385"/>
      <c r="H6" s="385"/>
      <c r="I6" s="385"/>
      <c r="J6" s="385"/>
      <c r="K6" s="385"/>
      <c r="L6" s="385"/>
      <c r="M6" s="385"/>
    </row>
    <row r="7" spans="1:26" ht="13.5" customHeight="1" x14ac:dyDescent="0.25">
      <c r="A7" s="141" t="s">
        <v>382</v>
      </c>
      <c r="B7" s="385" t="s">
        <v>383</v>
      </c>
      <c r="C7" s="385"/>
      <c r="D7" s="385"/>
      <c r="E7" s="385"/>
      <c r="F7" s="385"/>
      <c r="G7" s="385"/>
      <c r="H7" s="385"/>
      <c r="I7" s="385"/>
      <c r="J7" s="385"/>
      <c r="K7" s="385"/>
      <c r="L7" s="385"/>
      <c r="M7" s="385"/>
    </row>
    <row r="8" spans="1:26" ht="16.5" customHeight="1" x14ac:dyDescent="0.25">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8" thickBot="1" x14ac:dyDescent="0.3"/>
    <row r="12" spans="1:26" ht="41.25" customHeight="1" thickBot="1" x14ac:dyDescent="0.3">
      <c r="B12" s="213" t="s">
        <v>384</v>
      </c>
      <c r="C12" s="214" t="s">
        <v>385</v>
      </c>
      <c r="D12" s="215" t="s">
        <v>386</v>
      </c>
      <c r="E12" s="216" t="s">
        <v>387</v>
      </c>
      <c r="F12" s="216" t="s">
        <v>388</v>
      </c>
      <c r="G12" s="217" t="s">
        <v>389</v>
      </c>
      <c r="H12" s="380" t="s">
        <v>390</v>
      </c>
      <c r="I12" s="380"/>
      <c r="J12" s="381"/>
    </row>
    <row r="13" spans="1:26" ht="18.75" customHeight="1" thickBot="1" x14ac:dyDescent="0.3">
      <c r="B13" s="142" t="s">
        <v>269</v>
      </c>
      <c r="C13" s="218">
        <f>VLOOKUP(B13,'רשימת גופים'!A3:B230,2,0)</f>
        <v>520042607</v>
      </c>
      <c r="D13" s="155" t="s">
        <v>531</v>
      </c>
      <c r="E13" s="156" t="s">
        <v>532</v>
      </c>
      <c r="F13" s="156">
        <v>2021</v>
      </c>
      <c r="G13" s="209" t="s">
        <v>447</v>
      </c>
      <c r="H13" s="382" t="str">
        <f>CONCATENATE("netunim","_",C13,"_",F13,".xlsx")</f>
        <v>netunim_520042607_2021.xlsx</v>
      </c>
      <c r="I13" s="383"/>
      <c r="J13" s="384"/>
      <c r="Z13" s="9" t="s">
        <v>438</v>
      </c>
    </row>
    <row r="15" spans="1:26" x14ac:dyDescent="0.25">
      <c r="B15" s="210" t="s">
        <v>425</v>
      </c>
      <c r="C15" s="221"/>
      <c r="D15" s="221"/>
    </row>
    <row r="16" spans="1:26" x14ac:dyDescent="0.25">
      <c r="B16" s="222" t="s">
        <v>424</v>
      </c>
      <c r="C16" s="221"/>
      <c r="D16" s="221"/>
    </row>
    <row r="17" spans="2:4" x14ac:dyDescent="0.25">
      <c r="B17" s="185" t="s">
        <v>455</v>
      </c>
      <c r="C17" s="221"/>
      <c r="D17" s="221"/>
    </row>
    <row r="18" spans="2:4" x14ac:dyDescent="0.25">
      <c r="B18" s="185" t="s">
        <v>412</v>
      </c>
      <c r="C18" s="221"/>
      <c r="D18" s="221" t="s">
        <v>406</v>
      </c>
    </row>
    <row r="19" spans="2:4" x14ac:dyDescent="0.25">
      <c r="B19" s="185" t="s">
        <v>413</v>
      </c>
      <c r="C19" s="221"/>
      <c r="D19" s="221" t="s">
        <v>407</v>
      </c>
    </row>
    <row r="20" spans="2:4" x14ac:dyDescent="0.25">
      <c r="B20" s="185" t="s">
        <v>414</v>
      </c>
      <c r="C20" s="221"/>
      <c r="D20" s="221" t="s">
        <v>408</v>
      </c>
    </row>
    <row r="21" spans="2:4" x14ac:dyDescent="0.25">
      <c r="B21" s="185" t="s">
        <v>415</v>
      </c>
      <c r="C21" s="221"/>
      <c r="D21" s="221" t="s">
        <v>426</v>
      </c>
    </row>
    <row r="22" spans="2:4" x14ac:dyDescent="0.25">
      <c r="B22" s="185" t="s">
        <v>416</v>
      </c>
      <c r="C22" s="221"/>
      <c r="D22" s="221" t="s">
        <v>427</v>
      </c>
    </row>
    <row r="23" spans="2:4" x14ac:dyDescent="0.25">
      <c r="B23" s="185" t="s">
        <v>417</v>
      </c>
      <c r="C23" s="221"/>
      <c r="D23" s="221" t="s">
        <v>428</v>
      </c>
    </row>
    <row r="24" spans="2:4" x14ac:dyDescent="0.25">
      <c r="B24" s="185" t="s">
        <v>418</v>
      </c>
      <c r="C24" s="221"/>
      <c r="D24" s="221" t="s">
        <v>430</v>
      </c>
    </row>
    <row r="25" spans="2:4" x14ac:dyDescent="0.25">
      <c r="B25" s="185" t="s">
        <v>419</v>
      </c>
      <c r="C25" s="221"/>
      <c r="D25" s="221" t="s">
        <v>429</v>
      </c>
    </row>
    <row r="26" spans="2:4" x14ac:dyDescent="0.25">
      <c r="B26" s="185" t="s">
        <v>420</v>
      </c>
      <c r="C26" s="221"/>
      <c r="D26" s="221" t="s">
        <v>431</v>
      </c>
    </row>
    <row r="27" spans="2:4" x14ac:dyDescent="0.25">
      <c r="B27" s="185" t="s">
        <v>421</v>
      </c>
      <c r="C27" s="221"/>
      <c r="D27" s="221" t="s">
        <v>409</v>
      </c>
    </row>
    <row r="28" spans="2:4" x14ac:dyDescent="0.25">
      <c r="B28" s="185" t="s">
        <v>422</v>
      </c>
      <c r="C28" s="221"/>
      <c r="D28" s="221" t="s">
        <v>452</v>
      </c>
    </row>
    <row r="29" spans="2:4" x14ac:dyDescent="0.25">
      <c r="B29" s="185" t="s">
        <v>423</v>
      </c>
      <c r="C29" s="221"/>
      <c r="D29" s="221" t="s">
        <v>410</v>
      </c>
    </row>
    <row r="30" spans="2:4" x14ac:dyDescent="0.25">
      <c r="B30" s="185" t="s">
        <v>439</v>
      </c>
      <c r="C30" s="221"/>
      <c r="D30" s="221" t="s">
        <v>432</v>
      </c>
    </row>
    <row r="31" spans="2:4" x14ac:dyDescent="0.25">
      <c r="B31" s="185" t="s">
        <v>440</v>
      </c>
      <c r="C31" s="221"/>
      <c r="D31" s="221" t="s">
        <v>433</v>
      </c>
    </row>
    <row r="32" spans="2:4" x14ac:dyDescent="0.25">
      <c r="B32" s="185" t="s">
        <v>441</v>
      </c>
      <c r="C32" s="221"/>
      <c r="D32" s="221" t="s">
        <v>434</v>
      </c>
    </row>
    <row r="33" spans="2:4" x14ac:dyDescent="0.25">
      <c r="B33" s="185" t="s">
        <v>442</v>
      </c>
      <c r="C33" s="221"/>
      <c r="D33" s="221" t="s">
        <v>435</v>
      </c>
    </row>
    <row r="34" spans="2:4" x14ac:dyDescent="0.25">
      <c r="B34" s="185" t="s">
        <v>443</v>
      </c>
      <c r="C34" s="221"/>
      <c r="D34" s="221" t="s">
        <v>436</v>
      </c>
    </row>
    <row r="35" spans="2:4" x14ac:dyDescent="0.25">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1" x14ac:dyDescent="0.25">
      <c r="B2" s="184" t="str">
        <f>הוראות!B13</f>
        <v>הנדסאים וטכנאים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5">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1" x14ac:dyDescent="0.25">
      <c r="B2" s="184" t="str">
        <f>הוראות!B13</f>
        <v>הנדסאים וטכנאים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5">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הוראות!B33</f>
        <v>נספח ב5 - מדדי בקשות להעברת כספים בין קופות גמל או בין מסלולי השקעה (גמל)</v>
      </c>
    </row>
    <row r="2" spans="2:23" ht="21" x14ac:dyDescent="0.25">
      <c r="B2" s="184" t="str">
        <f>הוראות!B13</f>
        <v>הנדסאים וטכנאים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6.4" x14ac:dyDescent="0.25">
      <c r="B10" s="61" t="s">
        <v>164</v>
      </c>
      <c r="C10" s="116">
        <f>IF('נספח א5 - G'!$D$14=0,"",'נספח א5 - G'!D14/'נספח א5 - G'!$D$14)</f>
        <v>1</v>
      </c>
      <c r="D10" s="116">
        <f>IF('נספח א5 - G'!$D$14=0,"",'נספח א5 - G'!E14/'נספח א5 - G'!$D$14)</f>
        <v>9.0180360721442893E-2</v>
      </c>
      <c r="E10" s="116">
        <f>IF('נספח א5 - G'!$D$14=0,"",'נספח א5 - G'!F14/'נספח א5 - G'!$D$14)</f>
        <v>0.8510354041416166</v>
      </c>
      <c r="F10" s="116">
        <f>IF('נספח א5 - G'!$D$14=0,"",'נספח א5 - G'!G14/'נספח א5 - G'!$D$14)</f>
        <v>5.5444221776887105E-2</v>
      </c>
      <c r="G10" s="116">
        <f>IF('נספח א5 - G'!$D$14=0,"",'נספח א5 - G'!H14/'נספח א5 - G'!$D$14)</f>
        <v>3.3400133600534404E-3</v>
      </c>
      <c r="H10" s="116">
        <f>IF('נספח א5 - G'!$D$14=0,"",'נספח א5 - G'!I14/'נספח א5 - G'!$D$14)</f>
        <v>0</v>
      </c>
      <c r="I10" s="116">
        <f>IF('נספח א5 - G'!$D$14=0,"",'נספח א5 - G'!J14/'נספח א5 - G'!$D$14)</f>
        <v>0</v>
      </c>
      <c r="J10" s="116">
        <f>IF('נספח א5 - G'!$K$14=0,"",'נספח א5 - G'!K14/'נספח א5 - G'!$K$14)</f>
        <v>1</v>
      </c>
      <c r="K10" s="116">
        <f>IF('נספח א5 - G'!$K$14=0,"",'נספח א5 - G'!L14/'נספח א5 - G'!$K$14)</f>
        <v>0.15024630541871922</v>
      </c>
      <c r="L10" s="116">
        <f>IF('נספח א5 - G'!$K$14=0,"",'נספח א5 - G'!M14/'נספח א5 - G'!$K$14)</f>
        <v>0.11083743842364532</v>
      </c>
      <c r="M10" s="116">
        <f>IF('נספח א5 - G'!$K$14=0,"",'נספח א5 - G'!N14/'נספח א5 - G'!$K$14)</f>
        <v>0.24876847290640394</v>
      </c>
      <c r="N10" s="116">
        <f>IF('נספח א5 - G'!$K$14=0,"",'נספח א5 - G'!O14/'נספח א5 - G'!$K$14)</f>
        <v>0.23152709359605911</v>
      </c>
      <c r="O10" s="116">
        <f>IF('נספח א5 - G'!$K$14=0,"",'נספח א5 - G'!P14/'נספח א5 - G'!$K$14)</f>
        <v>2.7093596059113302E-2</v>
      </c>
      <c r="P10" s="116">
        <f>IF('נספח א5 - G'!$K$14=0,"",'נספח א5 - G'!Q14/'נספח א5 - G'!$K$14)</f>
        <v>0.23152709359605911</v>
      </c>
      <c r="Q10" s="116">
        <f>IF('נספח א5 - G'!$R$14=0,"",'נספח א5 - G'!R14/'נספח א5 - G'!$R$14)</f>
        <v>1</v>
      </c>
      <c r="R10" s="116">
        <f>IF('נספח א5 - G'!$R$14=0,"",'נספח א5 - G'!S14/'נספח א5 - G'!$R$14)</f>
        <v>0.53333333333333333</v>
      </c>
      <c r="S10" s="116">
        <f>IF('נספח א5 - G'!$R$14=0,"",'נספח א5 - G'!T14/'נספח א5 - G'!$R$14)</f>
        <v>0.3</v>
      </c>
      <c r="T10" s="116">
        <f>IF('נספח א5 - G'!$R$14=0,"",'נספח א5 - G'!U14/'נספח א5 - G'!$R$14)</f>
        <v>0.16666666666666666</v>
      </c>
      <c r="U10" s="116">
        <f>IF('נספח א5 - G'!$R$14=0,"",'נספח א5 - G'!V14/'נספח א5 - G'!$R$14)</f>
        <v>0</v>
      </c>
      <c r="V10" s="116">
        <f>IF('נספח א5 - G'!$R$14=0,"",'נספח א5 - G'!W14/'נספח א5 - G'!$R$14)</f>
        <v>0</v>
      </c>
      <c r="W10" s="117">
        <f>IF('נספח א5 - G'!$R$14=0,"",'נספח א5 - G'!X14/'נספח א5 - G'!$R$14)</f>
        <v>0</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הוראות!B34</f>
        <v>נספח ב5 - מדדי בקשות להעברת כספים בין קופות גמל או בין מסלולי השקעה (פנסיה)</v>
      </c>
    </row>
    <row r="2" spans="2:23" ht="21" x14ac:dyDescent="0.25">
      <c r="B2" s="184" t="str">
        <f>הוראות!B13</f>
        <v>הנדסאים וטכנאים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6.4" x14ac:dyDescent="0.25">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הוראות!B35</f>
        <v>נספח ב5 - מדדי בקשות להעברת כספים בין קופות גמל או בין מסלולי השקעה (ביטוח)</v>
      </c>
    </row>
    <row r="2" spans="2:23" ht="21" x14ac:dyDescent="0.25">
      <c r="B2" s="184" t="str">
        <f>הוראות!B13</f>
        <v>הנדסאים וטכנאים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6.4" x14ac:dyDescent="0.25">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25" t="s">
        <v>193</v>
      </c>
    </row>
    <row r="3" spans="1:16" x14ac:dyDescent="0.25">
      <c r="B3" s="182" t="s">
        <v>425</v>
      </c>
    </row>
    <row r="4" spans="1:16" ht="12.75" customHeight="1" x14ac:dyDescent="0.25">
      <c r="B4" s="10"/>
      <c r="C4" s="509" t="s">
        <v>87</v>
      </c>
      <c r="D4" s="510"/>
      <c r="E4" s="510"/>
      <c r="F4" s="510"/>
      <c r="G4" s="510"/>
      <c r="H4" s="510"/>
      <c r="I4" s="510"/>
      <c r="J4" s="510"/>
      <c r="K4" s="510"/>
      <c r="L4" s="510"/>
      <c r="M4" s="510"/>
      <c r="N4" s="510"/>
      <c r="O4" s="510"/>
      <c r="P4" s="511"/>
    </row>
    <row r="5" spans="1:16" x14ac:dyDescent="0.25">
      <c r="B5" s="10"/>
      <c r="C5" s="512" t="s">
        <v>96</v>
      </c>
      <c r="D5" s="513"/>
      <c r="E5" s="513"/>
      <c r="F5" s="513"/>
      <c r="G5" s="513"/>
      <c r="H5" s="513"/>
      <c r="I5" s="514"/>
      <c r="J5" s="512" t="s">
        <v>97</v>
      </c>
      <c r="K5" s="513"/>
      <c r="L5" s="513"/>
      <c r="M5" s="513"/>
      <c r="N5" s="513"/>
      <c r="O5" s="513"/>
      <c r="P5" s="514"/>
    </row>
    <row r="6" spans="1:16" ht="12.75" customHeight="1" x14ac:dyDescent="0.25">
      <c r="B6" s="10"/>
      <c r="C6" s="520" t="s">
        <v>194</v>
      </c>
      <c r="D6" s="257" t="s">
        <v>33</v>
      </c>
      <c r="E6" s="258"/>
      <c r="F6" s="258"/>
      <c r="G6" s="258"/>
      <c r="H6" s="258"/>
      <c r="I6" s="259"/>
      <c r="J6" s="522" t="s">
        <v>194</v>
      </c>
      <c r="K6" s="506" t="s">
        <v>33</v>
      </c>
      <c r="L6" s="507"/>
      <c r="M6" s="507"/>
      <c r="N6" s="507"/>
      <c r="O6" s="507"/>
      <c r="P6" s="508"/>
    </row>
    <row r="7" spans="1:16" ht="26.4" x14ac:dyDescent="0.25">
      <c r="B7" s="518" t="s">
        <v>34</v>
      </c>
      <c r="C7" s="521"/>
      <c r="D7" s="11" t="s">
        <v>495</v>
      </c>
      <c r="E7" s="47" t="s">
        <v>496</v>
      </c>
      <c r="F7" s="11" t="s">
        <v>394</v>
      </c>
      <c r="G7" s="11" t="s">
        <v>395</v>
      </c>
      <c r="H7" s="11" t="s">
        <v>396</v>
      </c>
      <c r="I7" s="157" t="s">
        <v>41</v>
      </c>
      <c r="J7" s="523"/>
      <c r="K7" s="11" t="s">
        <v>495</v>
      </c>
      <c r="L7" s="47" t="s">
        <v>496</v>
      </c>
      <c r="M7" s="11" t="s">
        <v>394</v>
      </c>
      <c r="N7" s="11" t="s">
        <v>395</v>
      </c>
      <c r="O7" s="11" t="s">
        <v>396</v>
      </c>
      <c r="P7" s="157" t="s">
        <v>41</v>
      </c>
    </row>
    <row r="8" spans="1:16" x14ac:dyDescent="0.25">
      <c r="B8" s="519"/>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5">
      <c r="A9" s="18" t="s">
        <v>72</v>
      </c>
      <c r="B9" s="19" t="s">
        <v>73</v>
      </c>
      <c r="C9" s="24"/>
      <c r="D9" s="254"/>
      <c r="E9" s="25"/>
      <c r="F9" s="25"/>
      <c r="G9" s="25"/>
      <c r="H9" s="25"/>
      <c r="I9" s="26"/>
      <c r="J9" s="24"/>
      <c r="K9" s="254"/>
      <c r="L9" s="25"/>
      <c r="M9" s="25"/>
      <c r="N9" s="25"/>
      <c r="O9" s="25"/>
      <c r="P9" s="26"/>
    </row>
    <row r="10" spans="1:16" ht="13.5" customHeight="1" x14ac:dyDescent="0.25">
      <c r="A10" s="166">
        <v>1</v>
      </c>
      <c r="B10" s="167" t="s">
        <v>74</v>
      </c>
      <c r="C10" s="34">
        <v>0</v>
      </c>
      <c r="D10" s="27"/>
      <c r="E10" s="27"/>
      <c r="F10" s="27"/>
      <c r="G10" s="27"/>
      <c r="H10" s="27"/>
      <c r="I10" s="28"/>
      <c r="J10" s="34">
        <v>0</v>
      </c>
      <c r="K10" s="27"/>
      <c r="L10" s="27"/>
      <c r="M10" s="27"/>
      <c r="N10" s="27"/>
      <c r="O10" s="27"/>
      <c r="P10" s="28"/>
    </row>
    <row r="11" spans="1:16" ht="13.5" customHeight="1" x14ac:dyDescent="0.25">
      <c r="A11" s="166">
        <f>A10+1</f>
        <v>2</v>
      </c>
      <c r="B11" s="167" t="s">
        <v>75</v>
      </c>
      <c r="C11" s="34">
        <v>8000</v>
      </c>
      <c r="D11" s="27"/>
      <c r="E11" s="27"/>
      <c r="F11" s="27"/>
      <c r="G11" s="27"/>
      <c r="H11" s="27"/>
      <c r="I11" s="28"/>
      <c r="J11" s="34">
        <v>8000</v>
      </c>
      <c r="K11" s="27"/>
      <c r="L11" s="27"/>
      <c r="M11" s="27"/>
      <c r="N11" s="27"/>
      <c r="O11" s="27"/>
      <c r="P11" s="28"/>
    </row>
    <row r="12" spans="1:16" ht="13.5" customHeight="1" x14ac:dyDescent="0.25">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5">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5">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5">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5">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5">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5">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5">
      <c r="A19" s="21" t="s">
        <v>80</v>
      </c>
      <c r="B19" s="128" t="s">
        <v>81</v>
      </c>
      <c r="C19" s="30"/>
      <c r="D19" s="131"/>
      <c r="E19" s="27"/>
      <c r="F19" s="27"/>
      <c r="G19" s="27"/>
      <c r="H19" s="27"/>
      <c r="I19" s="28"/>
      <c r="J19" s="30"/>
      <c r="K19" s="131"/>
      <c r="L19" s="27"/>
      <c r="M19" s="27"/>
      <c r="N19" s="27"/>
      <c r="O19" s="27"/>
      <c r="P19" s="28"/>
    </row>
    <row r="20" spans="1:16" ht="13.5" customHeight="1" x14ac:dyDescent="0.25">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5">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5">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5">
      <c r="A23" s="21" t="s">
        <v>83</v>
      </c>
      <c r="B23" s="128" t="s">
        <v>446</v>
      </c>
      <c r="C23" s="30"/>
      <c r="D23" s="131"/>
      <c r="E23" s="27"/>
      <c r="F23" s="27"/>
      <c r="G23" s="27"/>
      <c r="H23" s="27"/>
      <c r="I23" s="28"/>
      <c r="J23" s="30"/>
      <c r="K23" s="131"/>
      <c r="L23" s="27"/>
      <c r="M23" s="27"/>
      <c r="N23" s="27"/>
      <c r="O23" s="27"/>
      <c r="P23" s="28"/>
    </row>
    <row r="24" spans="1:16" ht="13.5" customHeight="1" x14ac:dyDescent="0.25">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5">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5">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5">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5">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8" thickBot="1" x14ac:dyDescent="0.3"/>
    <row r="30" spans="1:16" ht="13.8" thickBot="1" x14ac:dyDescent="0.3">
      <c r="A30" s="105"/>
      <c r="B30" s="533" t="s">
        <v>179</v>
      </c>
      <c r="C30" s="534"/>
      <c r="D30" s="534"/>
      <c r="E30" s="535"/>
      <c r="F30" s="488" t="s">
        <v>87</v>
      </c>
      <c r="G30" s="489"/>
      <c r="H30" s="489"/>
      <c r="I30" s="489"/>
      <c r="J30" s="489"/>
      <c r="K30" s="490"/>
    </row>
    <row r="31" spans="1:16" ht="26.4" x14ac:dyDescent="0.25">
      <c r="A31" s="106"/>
      <c r="B31" s="536"/>
      <c r="C31" s="537"/>
      <c r="D31" s="537"/>
      <c r="E31" s="538"/>
      <c r="F31" s="319" t="s">
        <v>182</v>
      </c>
      <c r="G31" s="11" t="s">
        <v>40</v>
      </c>
      <c r="H31" s="11" t="s">
        <v>394</v>
      </c>
      <c r="I31" s="11" t="s">
        <v>395</v>
      </c>
      <c r="J31" s="11" t="s">
        <v>396</v>
      </c>
      <c r="K31" s="157" t="s">
        <v>41</v>
      </c>
    </row>
    <row r="32" spans="1:16" ht="13.8" thickBot="1" x14ac:dyDescent="0.3">
      <c r="A32" s="107"/>
      <c r="B32" s="539"/>
      <c r="C32" s="540"/>
      <c r="D32" s="540"/>
      <c r="E32" s="541"/>
      <c r="F32" s="67" t="s">
        <v>42</v>
      </c>
      <c r="G32" s="68" t="s">
        <v>43</v>
      </c>
      <c r="H32" s="69" t="s">
        <v>44</v>
      </c>
      <c r="I32" s="69" t="s">
        <v>45</v>
      </c>
      <c r="J32" s="69" t="s">
        <v>46</v>
      </c>
      <c r="K32" s="70" t="s">
        <v>47</v>
      </c>
    </row>
    <row r="33" spans="1:11" x14ac:dyDescent="0.25">
      <c r="A33" s="107" t="s">
        <v>72</v>
      </c>
      <c r="B33" s="542" t="s">
        <v>73</v>
      </c>
      <c r="C33" s="543"/>
      <c r="D33" s="543"/>
      <c r="E33" s="544"/>
      <c r="F33" s="264"/>
      <c r="G33" s="265"/>
      <c r="H33" s="266"/>
      <c r="I33" s="266"/>
      <c r="J33" s="266"/>
      <c r="K33" s="113"/>
    </row>
    <row r="34" spans="1:11" x14ac:dyDescent="0.25">
      <c r="A34" s="166">
        <v>3</v>
      </c>
      <c r="B34" s="500" t="s">
        <v>76</v>
      </c>
      <c r="C34" s="501"/>
      <c r="D34" s="501"/>
      <c r="E34" s="502"/>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5">
      <c r="A35" s="166">
        <v>4</v>
      </c>
      <c r="B35" s="497" t="s">
        <v>77</v>
      </c>
      <c r="C35" s="498"/>
      <c r="D35" s="498"/>
      <c r="E35" s="49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5">
      <c r="A36" s="166">
        <v>5</v>
      </c>
      <c r="B36" s="497" t="s">
        <v>78</v>
      </c>
      <c r="C36" s="498"/>
      <c r="D36" s="498"/>
      <c r="E36" s="49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5">
      <c r="A37" s="166">
        <v>6</v>
      </c>
      <c r="B37" s="497" t="s">
        <v>79</v>
      </c>
      <c r="C37" s="498"/>
      <c r="D37" s="498"/>
      <c r="E37" s="49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5">
      <c r="A38" s="166">
        <v>7</v>
      </c>
      <c r="B38" s="500" t="s">
        <v>525</v>
      </c>
      <c r="C38" s="501" t="s">
        <v>462</v>
      </c>
      <c r="D38" s="501"/>
      <c r="E38" s="502"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5">
      <c r="A39" s="85" t="s">
        <v>80</v>
      </c>
      <c r="B39" s="494" t="s">
        <v>81</v>
      </c>
      <c r="C39" s="495"/>
      <c r="D39" s="495"/>
      <c r="E39" s="496"/>
      <c r="F39" s="86"/>
      <c r="G39" s="87"/>
      <c r="H39" s="88"/>
      <c r="I39" s="88"/>
      <c r="J39" s="88"/>
      <c r="K39" s="89"/>
    </row>
    <row r="40" spans="1:11" x14ac:dyDescent="0.25">
      <c r="A40" s="77">
        <v>1</v>
      </c>
      <c r="B40" s="491" t="s">
        <v>76</v>
      </c>
      <c r="C40" s="492"/>
      <c r="D40" s="492"/>
      <c r="E40" s="493"/>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5">
      <c r="A41" s="77">
        <v>2</v>
      </c>
      <c r="B41" s="491" t="s">
        <v>77</v>
      </c>
      <c r="C41" s="492"/>
      <c r="D41" s="492"/>
      <c r="E41" s="493"/>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5">
      <c r="A42" s="77">
        <v>3</v>
      </c>
      <c r="B42" s="491" t="s">
        <v>82</v>
      </c>
      <c r="C42" s="492"/>
      <c r="D42" s="492"/>
      <c r="E42" s="493"/>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5">
      <c r="A43" s="85" t="s">
        <v>83</v>
      </c>
      <c r="B43" s="494" t="s">
        <v>446</v>
      </c>
      <c r="C43" s="495"/>
      <c r="D43" s="495"/>
      <c r="E43" s="496"/>
      <c r="F43" s="86"/>
      <c r="G43" s="87"/>
      <c r="H43" s="88"/>
      <c r="I43" s="88"/>
      <c r="J43" s="88"/>
      <c r="K43" s="89"/>
    </row>
    <row r="44" spans="1:11" x14ac:dyDescent="0.25">
      <c r="A44" s="77">
        <v>1</v>
      </c>
      <c r="B44" s="491" t="s">
        <v>76</v>
      </c>
      <c r="C44" s="492"/>
      <c r="D44" s="492"/>
      <c r="E44" s="493"/>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5">
      <c r="A45" s="77">
        <v>2</v>
      </c>
      <c r="B45" s="491" t="s">
        <v>195</v>
      </c>
      <c r="C45" s="492"/>
      <c r="D45" s="492"/>
      <c r="E45" s="493"/>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5">
      <c r="A46" s="77">
        <v>3</v>
      </c>
      <c r="B46" s="491" t="s">
        <v>84</v>
      </c>
      <c r="C46" s="492"/>
      <c r="D46" s="492"/>
      <c r="E46" s="493"/>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5">
      <c r="A47" s="77">
        <v>4</v>
      </c>
      <c r="B47" s="491" t="s">
        <v>85</v>
      </c>
      <c r="C47" s="492"/>
      <c r="D47" s="492"/>
      <c r="E47" s="493"/>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8" thickBot="1" x14ac:dyDescent="0.3">
      <c r="A48" s="99">
        <v>5</v>
      </c>
      <c r="B48" s="485" t="s">
        <v>86</v>
      </c>
      <c r="C48" s="486"/>
      <c r="D48" s="486"/>
      <c r="E48" s="487"/>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5">
      <c r="A49" s="320"/>
    </row>
    <row r="50" spans="1:1" x14ac:dyDescent="0.25">
      <c r="A50" s="320"/>
    </row>
    <row r="51" spans="1:1" x14ac:dyDescent="0.25">
      <c r="A51" s="320"/>
    </row>
    <row r="52" spans="1:1" x14ac:dyDescent="0.25">
      <c r="A52" s="320"/>
    </row>
    <row r="53" spans="1:1" x14ac:dyDescent="0.25">
      <c r="A53" s="320"/>
    </row>
    <row r="54" spans="1:1" x14ac:dyDescent="0.25">
      <c r="A54" s="320"/>
    </row>
    <row r="55" spans="1:1" x14ac:dyDescent="0.25">
      <c r="A55" s="320"/>
    </row>
    <row r="56" spans="1:1" x14ac:dyDescent="0.25">
      <c r="A56" s="320"/>
    </row>
    <row r="57" spans="1:1" x14ac:dyDescent="0.25">
      <c r="A57" s="320"/>
    </row>
    <row r="58" spans="1:1" x14ac:dyDescent="0.25">
      <c r="A58" s="320"/>
    </row>
    <row r="59" spans="1:1" x14ac:dyDescent="0.25">
      <c r="A59" s="320"/>
    </row>
    <row r="60" spans="1:1" x14ac:dyDescent="0.25">
      <c r="A60" s="320"/>
    </row>
    <row r="61" spans="1:1" x14ac:dyDescent="0.25">
      <c r="A61" s="320"/>
    </row>
    <row r="62" spans="1:1" x14ac:dyDescent="0.25">
      <c r="A62" s="320"/>
    </row>
    <row r="63" spans="1:1" x14ac:dyDescent="0.25">
      <c r="A63" s="320"/>
    </row>
    <row r="64" spans="1:1" x14ac:dyDescent="0.25">
      <c r="A64" s="320"/>
    </row>
    <row r="65" spans="1:1" x14ac:dyDescent="0.25">
      <c r="A65" s="320"/>
    </row>
    <row r="66" spans="1:1" x14ac:dyDescent="0.25">
      <c r="A66" s="320"/>
    </row>
    <row r="67" spans="1:1" x14ac:dyDescent="0.25">
      <c r="A67" s="320"/>
    </row>
    <row r="68" spans="1:1" x14ac:dyDescent="0.25">
      <c r="A68" s="320"/>
    </row>
    <row r="69" spans="1:1" x14ac:dyDescent="0.25">
      <c r="A69" s="320"/>
    </row>
    <row r="70" spans="1:1" x14ac:dyDescent="0.25">
      <c r="A70" s="320"/>
    </row>
    <row r="71" spans="1:1" x14ac:dyDescent="0.25">
      <c r="A71" s="320"/>
    </row>
    <row r="72" spans="1:1" x14ac:dyDescent="0.25">
      <c r="A72" s="320"/>
    </row>
    <row r="73" spans="1:1" x14ac:dyDescent="0.25">
      <c r="A73" s="320"/>
    </row>
    <row r="74" spans="1:1" x14ac:dyDescent="0.25">
      <c r="A74" s="320"/>
    </row>
    <row r="75" spans="1:1" x14ac:dyDescent="0.25">
      <c r="A75" s="320"/>
    </row>
    <row r="76" spans="1:1" x14ac:dyDescent="0.25">
      <c r="A76" s="320"/>
    </row>
    <row r="77" spans="1:1" x14ac:dyDescent="0.25">
      <c r="A77" s="320"/>
    </row>
    <row r="78" spans="1:1" x14ac:dyDescent="0.25">
      <c r="A78" s="320"/>
    </row>
    <row r="79" spans="1:1" x14ac:dyDescent="0.25">
      <c r="A79" s="320"/>
    </row>
    <row r="80" spans="1:1" x14ac:dyDescent="0.25">
      <c r="A80" s="320"/>
    </row>
    <row r="81" spans="1:12" x14ac:dyDescent="0.25">
      <c r="A81" s="320"/>
    </row>
    <row r="82" spans="1:12" x14ac:dyDescent="0.25">
      <c r="A82" s="320"/>
    </row>
    <row r="83" spans="1:12" x14ac:dyDescent="0.25">
      <c r="A83" s="320"/>
    </row>
    <row r="84" spans="1:12" x14ac:dyDescent="0.25">
      <c r="A84" s="320"/>
    </row>
    <row r="85" spans="1:12" x14ac:dyDescent="0.25">
      <c r="A85" s="320"/>
    </row>
    <row r="86" spans="1:12" x14ac:dyDescent="0.25">
      <c r="A86" s="320"/>
    </row>
    <row r="87" spans="1:12" x14ac:dyDescent="0.25">
      <c r="A87" s="320"/>
    </row>
    <row r="88" spans="1:12" x14ac:dyDescent="0.25">
      <c r="A88" s="320"/>
    </row>
    <row r="89" spans="1:12" x14ac:dyDescent="0.25">
      <c r="A89" s="320"/>
    </row>
    <row r="90" spans="1:12" x14ac:dyDescent="0.25">
      <c r="A90" s="320"/>
    </row>
    <row r="91" spans="1:12" x14ac:dyDescent="0.25">
      <c r="A91" s="320"/>
    </row>
    <row r="92" spans="1:12" x14ac:dyDescent="0.25">
      <c r="A92" s="320"/>
    </row>
    <row r="93" spans="1:12" ht="13.8" hidden="1" thickBot="1" x14ac:dyDescent="0.3"/>
    <row r="94" spans="1:12" s="322" customFormat="1" hidden="1" x14ac:dyDescent="0.25">
      <c r="A94" s="321"/>
      <c r="B94" s="524" t="s">
        <v>179</v>
      </c>
      <c r="C94" s="525"/>
      <c r="D94" s="525"/>
      <c r="E94" s="526"/>
      <c r="F94" s="503" t="s">
        <v>87</v>
      </c>
      <c r="G94" s="504"/>
      <c r="H94" s="504"/>
      <c r="I94" s="504"/>
      <c r="J94" s="504"/>
      <c r="K94" s="504"/>
      <c r="L94" s="505"/>
    </row>
    <row r="95" spans="1:12" s="322" customFormat="1" ht="26.4" hidden="1" x14ac:dyDescent="0.25">
      <c r="A95" s="323"/>
      <c r="B95" s="527"/>
      <c r="C95" s="528"/>
      <c r="D95" s="528"/>
      <c r="E95" s="529"/>
      <c r="F95" s="324" t="s">
        <v>182</v>
      </c>
      <c r="G95" s="325" t="s">
        <v>495</v>
      </c>
      <c r="H95" s="326" t="s">
        <v>496</v>
      </c>
      <c r="I95" s="325" t="s">
        <v>394</v>
      </c>
      <c r="J95" s="325" t="s">
        <v>395</v>
      </c>
      <c r="K95" s="325" t="s">
        <v>396</v>
      </c>
      <c r="L95" s="327" t="s">
        <v>41</v>
      </c>
    </row>
    <row r="96" spans="1:12" s="322" customFormat="1" ht="13.8" hidden="1" thickBot="1" x14ac:dyDescent="0.3">
      <c r="A96" s="328"/>
      <c r="B96" s="530"/>
      <c r="C96" s="531"/>
      <c r="D96" s="531"/>
      <c r="E96" s="532"/>
      <c r="F96" s="329" t="s">
        <v>42</v>
      </c>
      <c r="G96" s="330" t="s">
        <v>43</v>
      </c>
      <c r="H96" s="331" t="s">
        <v>44</v>
      </c>
      <c r="I96" s="332" t="s">
        <v>45</v>
      </c>
      <c r="J96" s="332" t="s">
        <v>46</v>
      </c>
      <c r="K96" s="332" t="s">
        <v>47</v>
      </c>
      <c r="L96" s="333" t="s">
        <v>48</v>
      </c>
    </row>
    <row r="97" spans="1:12" s="322" customFormat="1" hidden="1" x14ac:dyDescent="0.25">
      <c r="A97" s="328" t="s">
        <v>72</v>
      </c>
      <c r="B97" s="548" t="s">
        <v>73</v>
      </c>
      <c r="C97" s="549"/>
      <c r="D97" s="549"/>
      <c r="E97" s="550"/>
      <c r="F97" s="334"/>
      <c r="G97" s="335"/>
      <c r="H97" s="336"/>
      <c r="I97" s="337"/>
      <c r="J97" s="337"/>
      <c r="K97" s="337"/>
      <c r="L97" s="338"/>
    </row>
    <row r="98" spans="1:12" s="322" customFormat="1" hidden="1" x14ac:dyDescent="0.25">
      <c r="A98" s="339">
        <v>3</v>
      </c>
      <c r="B98" s="515" t="s">
        <v>498</v>
      </c>
      <c r="C98" s="516"/>
      <c r="D98" s="516"/>
      <c r="E98" s="517"/>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5">
      <c r="A99" s="339" t="s">
        <v>522</v>
      </c>
      <c r="B99" s="515" t="s">
        <v>499</v>
      </c>
      <c r="C99" s="516" t="s">
        <v>458</v>
      </c>
      <c r="D99" s="516"/>
      <c r="E99" s="517"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5">
      <c r="A100" s="339">
        <v>4</v>
      </c>
      <c r="B100" s="545" t="s">
        <v>77</v>
      </c>
      <c r="C100" s="546"/>
      <c r="D100" s="546"/>
      <c r="E100" s="54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5">
      <c r="A101" s="339">
        <v>5</v>
      </c>
      <c r="B101" s="545" t="s">
        <v>78</v>
      </c>
      <c r="C101" s="546"/>
      <c r="D101" s="546"/>
      <c r="E101" s="54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5">
      <c r="A102" s="339">
        <v>6</v>
      </c>
      <c r="B102" s="545" t="s">
        <v>79</v>
      </c>
      <c r="C102" s="546"/>
      <c r="D102" s="546"/>
      <c r="E102" s="54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5">
      <c r="A103" s="339">
        <v>7</v>
      </c>
      <c r="B103" s="515" t="s">
        <v>521</v>
      </c>
      <c r="C103" s="516" t="s">
        <v>462</v>
      </c>
      <c r="D103" s="516"/>
      <c r="E103" s="517"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5">
      <c r="A104" s="348" t="s">
        <v>80</v>
      </c>
      <c r="B104" s="557" t="s">
        <v>81</v>
      </c>
      <c r="C104" s="558"/>
      <c r="D104" s="558"/>
      <c r="E104" s="559"/>
      <c r="F104" s="349"/>
      <c r="G104" s="350"/>
      <c r="H104" s="350"/>
      <c r="I104" s="351"/>
      <c r="J104" s="351"/>
      <c r="K104" s="351"/>
      <c r="L104" s="352"/>
    </row>
    <row r="105" spans="1:12" s="322" customFormat="1" hidden="1" x14ac:dyDescent="0.25">
      <c r="A105" s="353">
        <v>1</v>
      </c>
      <c r="B105" s="551" t="s">
        <v>76</v>
      </c>
      <c r="C105" s="552"/>
      <c r="D105" s="552"/>
      <c r="E105" s="553"/>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5">
      <c r="A106" s="353">
        <v>2</v>
      </c>
      <c r="B106" s="551" t="s">
        <v>77</v>
      </c>
      <c r="C106" s="552"/>
      <c r="D106" s="552"/>
      <c r="E106" s="553"/>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5">
      <c r="A107" s="353">
        <v>3</v>
      </c>
      <c r="B107" s="551" t="s">
        <v>82</v>
      </c>
      <c r="C107" s="552"/>
      <c r="D107" s="552"/>
      <c r="E107" s="553"/>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5">
      <c r="A108" s="348" t="s">
        <v>83</v>
      </c>
      <c r="B108" s="557" t="s">
        <v>446</v>
      </c>
      <c r="C108" s="558"/>
      <c r="D108" s="558"/>
      <c r="E108" s="559"/>
      <c r="F108" s="349"/>
      <c r="G108" s="350"/>
      <c r="H108" s="350"/>
      <c r="I108" s="351"/>
      <c r="J108" s="351"/>
      <c r="K108" s="351"/>
      <c r="L108" s="352"/>
    </row>
    <row r="109" spans="1:12" s="322" customFormat="1" hidden="1" x14ac:dyDescent="0.25">
      <c r="A109" s="353">
        <v>1</v>
      </c>
      <c r="B109" s="551" t="s">
        <v>76</v>
      </c>
      <c r="C109" s="552"/>
      <c r="D109" s="552"/>
      <c r="E109" s="553"/>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5">
      <c r="A110" s="353">
        <v>2</v>
      </c>
      <c r="B110" s="551" t="s">
        <v>195</v>
      </c>
      <c r="C110" s="552"/>
      <c r="D110" s="552"/>
      <c r="E110" s="553"/>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5">
      <c r="A111" s="353">
        <v>3</v>
      </c>
      <c r="B111" s="551" t="s">
        <v>84</v>
      </c>
      <c r="C111" s="552"/>
      <c r="D111" s="552"/>
      <c r="E111" s="553"/>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5">
      <c r="A112" s="353">
        <v>4</v>
      </c>
      <c r="B112" s="551" t="s">
        <v>85</v>
      </c>
      <c r="C112" s="552"/>
      <c r="D112" s="552"/>
      <c r="E112" s="553"/>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8" hidden="1" thickBot="1" x14ac:dyDescent="0.3">
      <c r="A113" s="358">
        <v>5</v>
      </c>
      <c r="B113" s="554" t="s">
        <v>86</v>
      </c>
      <c r="C113" s="555"/>
      <c r="D113" s="555"/>
      <c r="E113" s="556"/>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82" t="s">
        <v>425</v>
      </c>
    </row>
    <row r="3" spans="1:9" ht="13.8" thickBot="1" x14ac:dyDescent="0.3">
      <c r="A3" s="136" t="s">
        <v>196</v>
      </c>
      <c r="B3">
        <v>123456789</v>
      </c>
    </row>
    <row r="4" spans="1:9" x14ac:dyDescent="0.25">
      <c r="A4" t="s">
        <v>197</v>
      </c>
      <c r="B4">
        <v>512304882</v>
      </c>
      <c r="D4" s="388" t="s">
        <v>454</v>
      </c>
      <c r="E4" s="389"/>
      <c r="F4" s="389"/>
      <c r="G4" s="389"/>
      <c r="H4" s="389"/>
      <c r="I4" s="390"/>
    </row>
    <row r="5" spans="1:9" ht="13.8" thickBot="1" x14ac:dyDescent="0.3">
      <c r="A5" t="s">
        <v>198</v>
      </c>
      <c r="B5">
        <v>520042169</v>
      </c>
      <c r="D5" s="391"/>
      <c r="E5" s="392"/>
      <c r="F5" s="392"/>
      <c r="G5" s="392"/>
      <c r="H5" s="392"/>
      <c r="I5" s="393"/>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5" x14ac:dyDescent="0.25">
      <c r="A17" t="s">
        <v>208</v>
      </c>
      <c r="B17">
        <v>520004078</v>
      </c>
    </row>
    <row r="18" spans="1:5" x14ac:dyDescent="0.25">
      <c r="A18" t="s">
        <v>209</v>
      </c>
      <c r="B18">
        <v>512267592</v>
      </c>
    </row>
    <row r="19" spans="1:5" x14ac:dyDescent="0.25">
      <c r="A19" t="s">
        <v>210</v>
      </c>
      <c r="B19">
        <v>513136895</v>
      </c>
    </row>
    <row r="20" spans="1:5" x14ac:dyDescent="0.25">
      <c r="A20" t="s">
        <v>211</v>
      </c>
      <c r="B20">
        <v>512224767</v>
      </c>
    </row>
    <row r="21" spans="1:5" x14ac:dyDescent="0.25">
      <c r="A21" t="s">
        <v>212</v>
      </c>
      <c r="B21">
        <v>520032566</v>
      </c>
    </row>
    <row r="22" spans="1:5" x14ac:dyDescent="0.25">
      <c r="A22" t="s">
        <v>391</v>
      </c>
      <c r="B22">
        <v>513910703</v>
      </c>
    </row>
    <row r="23" spans="1:5" x14ac:dyDescent="0.25">
      <c r="A23" s="137" t="s">
        <v>213</v>
      </c>
      <c r="B23" s="138">
        <v>514383272</v>
      </c>
    </row>
    <row r="24" spans="1:5" x14ac:dyDescent="0.25">
      <c r="A24" t="s">
        <v>214</v>
      </c>
      <c r="B24">
        <v>510888985</v>
      </c>
    </row>
    <row r="25" spans="1:5" x14ac:dyDescent="0.25">
      <c r="A25" t="s">
        <v>215</v>
      </c>
      <c r="B25">
        <v>520024647</v>
      </c>
      <c r="C25" s="138"/>
      <c r="D25" s="138"/>
      <c r="E25" s="138"/>
    </row>
    <row r="26" spans="1:5" x14ac:dyDescent="0.25">
      <c r="A26" t="s">
        <v>216</v>
      </c>
      <c r="B26">
        <v>511423048</v>
      </c>
    </row>
    <row r="27" spans="1:5" x14ac:dyDescent="0.25">
      <c r="A27" t="s">
        <v>217</v>
      </c>
      <c r="B27">
        <v>520019688</v>
      </c>
    </row>
    <row r="28" spans="1:5" x14ac:dyDescent="0.25">
      <c r="A28" t="s">
        <v>218</v>
      </c>
      <c r="B28">
        <v>520004896</v>
      </c>
    </row>
    <row r="29" spans="1:5" x14ac:dyDescent="0.25">
      <c r="A29" t="s">
        <v>219</v>
      </c>
      <c r="B29">
        <v>512300757</v>
      </c>
    </row>
    <row r="30" spans="1:5" x14ac:dyDescent="0.25">
      <c r="A30" t="s">
        <v>220</v>
      </c>
      <c r="B30">
        <v>570011445</v>
      </c>
    </row>
    <row r="31" spans="1:5" x14ac:dyDescent="0.25">
      <c r="A31" t="s">
        <v>221</v>
      </c>
      <c r="B31">
        <v>513574699</v>
      </c>
    </row>
    <row r="32" spans="1:5"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34.5546875" style="121" customWidth="1"/>
    <col min="3" max="4" width="7.6640625" style="121" customWidth="1"/>
    <col min="5" max="5" width="7" style="121" customWidth="1"/>
    <col min="6" max="6" width="7.6640625" style="121" customWidth="1"/>
    <col min="7" max="7" width="8" style="121" customWidth="1"/>
    <col min="8" max="8" width="9.109375" style="121" customWidth="1"/>
    <col min="9" max="9" width="8.88671875" style="121" customWidth="1"/>
    <col min="10" max="12" width="7.6640625" style="121" customWidth="1"/>
    <col min="13" max="13" width="7.44140625" style="121" customWidth="1"/>
    <col min="14" max="19" width="7.6640625" style="121" customWidth="1"/>
    <col min="20" max="20" width="7.44140625" style="121" customWidth="1"/>
    <col min="21" max="26" width="7.6640625" style="121" customWidth="1"/>
    <col min="27" max="27" width="7.5546875" style="121" customWidth="1"/>
    <col min="28" max="30" width="7.6640625" style="121" customWidth="1"/>
    <col min="31" max="31" width="8" style="121" customWidth="1"/>
    <col min="32" max="33" width="7.6640625" style="121" customWidth="1"/>
    <col min="34" max="34" width="7.44140625" style="121" customWidth="1"/>
    <col min="35" max="35" width="8.109375" style="121" customWidth="1"/>
    <col min="36" max="36" width="7.44140625" style="121" customWidth="1"/>
    <col min="37" max="37" width="7.88671875" style="121" customWidth="1"/>
    <col min="38" max="16384" width="9.109375" style="121"/>
  </cols>
  <sheetData>
    <row r="1" spans="1:145" ht="18" x14ac:dyDescent="0.35">
      <c r="B1" s="158" t="str">
        <f>הוראות!B18</f>
        <v>נספח א1 מספרי תביעות בביטוח כללי</v>
      </c>
    </row>
    <row r="2" spans="1:145" ht="21" x14ac:dyDescent="0.25">
      <c r="B2" s="184" t="str">
        <f>הוראות!B13</f>
        <v>הנדסאים וטכנאים - חברה לניהול קופות גמל בע"מ</v>
      </c>
    </row>
    <row r="3" spans="1:145" ht="15.6" x14ac:dyDescent="0.3">
      <c r="B3" s="183" t="str">
        <f>CONCATENATE(הוראות!Z13,הוראות!F13)</f>
        <v>הנתונים ביחידות בודדות לשנת 2021</v>
      </c>
    </row>
    <row r="4" spans="1:145" ht="12.75" customHeight="1" x14ac:dyDescent="0.25">
      <c r="B4" s="182" t="s">
        <v>425</v>
      </c>
      <c r="C4" s="402" t="s">
        <v>26</v>
      </c>
      <c r="D4" s="403"/>
      <c r="E4" s="403"/>
      <c r="F4" s="403"/>
      <c r="G4" s="403"/>
      <c r="H4" s="403"/>
      <c r="I4" s="404"/>
      <c r="J4" s="394" t="s">
        <v>27</v>
      </c>
      <c r="K4" s="395"/>
      <c r="L4" s="395"/>
      <c r="M4" s="395"/>
      <c r="N4" s="395"/>
      <c r="O4" s="395"/>
      <c r="P4" s="395"/>
      <c r="Q4" s="395"/>
      <c r="R4" s="395"/>
      <c r="S4" s="395"/>
      <c r="T4" s="395"/>
      <c r="U4" s="395"/>
      <c r="V4" s="395"/>
      <c r="W4" s="396"/>
      <c r="X4" s="394" t="s">
        <v>529</v>
      </c>
      <c r="Y4" s="395"/>
      <c r="Z4" s="395"/>
      <c r="AA4" s="395"/>
      <c r="AB4" s="395"/>
      <c r="AC4" s="395"/>
      <c r="AD4" s="395"/>
      <c r="AE4" s="395"/>
      <c r="AF4" s="395"/>
      <c r="AG4" s="395"/>
      <c r="AH4" s="395"/>
      <c r="AI4" s="395"/>
      <c r="AJ4" s="395"/>
      <c r="AK4" s="396"/>
      <c r="AL4" s="394" t="s">
        <v>530</v>
      </c>
      <c r="AM4" s="395"/>
      <c r="AN4" s="395"/>
      <c r="AO4" s="395"/>
      <c r="AP4" s="395"/>
      <c r="AQ4" s="395"/>
      <c r="AR4" s="395"/>
      <c r="AS4" s="395"/>
      <c r="AT4" s="395"/>
      <c r="AU4" s="395"/>
      <c r="AV4" s="395"/>
      <c r="AW4" s="395"/>
      <c r="AX4" s="395"/>
      <c r="AY4" s="396"/>
    </row>
    <row r="5" spans="1:145" ht="12.75" customHeight="1" x14ac:dyDescent="0.25">
      <c r="B5" s="159"/>
      <c r="C5" s="405"/>
      <c r="D5" s="406"/>
      <c r="E5" s="407"/>
      <c r="F5" s="407"/>
      <c r="G5" s="407"/>
      <c r="H5" s="407"/>
      <c r="I5" s="408"/>
      <c r="J5" s="397" t="s">
        <v>28</v>
      </c>
      <c r="K5" s="409"/>
      <c r="L5" s="409"/>
      <c r="M5" s="409"/>
      <c r="N5" s="409"/>
      <c r="O5" s="409"/>
      <c r="P5" s="410"/>
      <c r="Q5" s="397" t="s">
        <v>29</v>
      </c>
      <c r="R5" s="409"/>
      <c r="S5" s="409"/>
      <c r="T5" s="409"/>
      <c r="U5" s="409"/>
      <c r="V5" s="409"/>
      <c r="W5" s="410"/>
      <c r="X5" s="397" t="s">
        <v>30</v>
      </c>
      <c r="Y5" s="398"/>
      <c r="Z5" s="398"/>
      <c r="AA5" s="398"/>
      <c r="AB5" s="398"/>
      <c r="AC5" s="398"/>
      <c r="AD5" s="399"/>
      <c r="AE5" s="397" t="s">
        <v>31</v>
      </c>
      <c r="AF5" s="398"/>
      <c r="AG5" s="398"/>
      <c r="AH5" s="398"/>
      <c r="AI5" s="398"/>
      <c r="AJ5" s="398"/>
      <c r="AK5" s="399"/>
      <c r="AL5" s="397" t="s">
        <v>30</v>
      </c>
      <c r="AM5" s="398"/>
      <c r="AN5" s="398"/>
      <c r="AO5" s="398"/>
      <c r="AP5" s="398"/>
      <c r="AQ5" s="398"/>
      <c r="AR5" s="399"/>
      <c r="AS5" s="397" t="s">
        <v>31</v>
      </c>
      <c r="AT5" s="398"/>
      <c r="AU5" s="398"/>
      <c r="AV5" s="398"/>
      <c r="AW5" s="398"/>
      <c r="AX5" s="398"/>
      <c r="AY5" s="399"/>
    </row>
    <row r="6" spans="1:145" ht="12.75" customHeight="1" x14ac:dyDescent="0.25">
      <c r="A6" s="159"/>
      <c r="B6" s="159"/>
      <c r="C6" s="400" t="s">
        <v>32</v>
      </c>
      <c r="D6" s="260"/>
      <c r="E6" s="413" t="s">
        <v>33</v>
      </c>
      <c r="F6" s="413"/>
      <c r="G6" s="413"/>
      <c r="H6" s="413"/>
      <c r="I6" s="414"/>
      <c r="J6" s="400" t="str">
        <f>C6</f>
        <v>סה"כ מספר תביעות</v>
      </c>
      <c r="K6" s="398" t="s">
        <v>33</v>
      </c>
      <c r="L6" s="398"/>
      <c r="M6" s="398"/>
      <c r="N6" s="398"/>
      <c r="O6" s="398"/>
      <c r="P6" s="399"/>
      <c r="Q6" s="400" t="str">
        <f>C6</f>
        <v>סה"כ מספר תביעות</v>
      </c>
      <c r="R6" s="398" t="s">
        <v>33</v>
      </c>
      <c r="S6" s="398"/>
      <c r="T6" s="398"/>
      <c r="U6" s="398"/>
      <c r="V6" s="398"/>
      <c r="W6" s="399"/>
      <c r="X6" s="400" t="str">
        <f>C6</f>
        <v>סה"כ מספר תביעות</v>
      </c>
      <c r="Y6" s="398" t="s">
        <v>33</v>
      </c>
      <c r="Z6" s="398"/>
      <c r="AA6" s="398"/>
      <c r="AB6" s="398"/>
      <c r="AC6" s="398"/>
      <c r="AD6" s="399"/>
      <c r="AE6" s="400" t="str">
        <f>J6</f>
        <v>סה"כ מספר תביעות</v>
      </c>
      <c r="AF6" s="398" t="s">
        <v>33</v>
      </c>
      <c r="AG6" s="398"/>
      <c r="AH6" s="398"/>
      <c r="AI6" s="398"/>
      <c r="AJ6" s="398"/>
      <c r="AK6" s="399"/>
      <c r="AL6" s="400" t="str">
        <f>Q6</f>
        <v>סה"כ מספר תביעות</v>
      </c>
      <c r="AM6" s="398" t="s">
        <v>33</v>
      </c>
      <c r="AN6" s="398"/>
      <c r="AO6" s="398"/>
      <c r="AP6" s="398"/>
      <c r="AQ6" s="398"/>
      <c r="AR6" s="399"/>
      <c r="AS6" s="400" t="str">
        <f>X6</f>
        <v>סה"כ מספר תביעות</v>
      </c>
      <c r="AT6" s="398" t="s">
        <v>33</v>
      </c>
      <c r="AU6" s="398"/>
      <c r="AV6" s="398"/>
      <c r="AW6" s="398"/>
      <c r="AX6" s="398"/>
      <c r="AY6" s="399"/>
    </row>
    <row r="7" spans="1:145" ht="25.5" customHeight="1" x14ac:dyDescent="0.25">
      <c r="A7" s="159"/>
      <c r="B7" s="411" t="s">
        <v>34</v>
      </c>
      <c r="C7" s="401"/>
      <c r="D7" s="240" t="s">
        <v>502</v>
      </c>
      <c r="E7" s="47" t="s">
        <v>503</v>
      </c>
      <c r="F7" s="47" t="s">
        <v>36</v>
      </c>
      <c r="G7" s="47" t="s">
        <v>37</v>
      </c>
      <c r="H7" s="47" t="s">
        <v>38</v>
      </c>
      <c r="I7" s="160" t="s">
        <v>39</v>
      </c>
      <c r="J7" s="401"/>
      <c r="K7" s="240" t="s">
        <v>495</v>
      </c>
      <c r="L7" s="47" t="s">
        <v>496</v>
      </c>
      <c r="M7" s="47" t="s">
        <v>394</v>
      </c>
      <c r="N7" s="47" t="s">
        <v>395</v>
      </c>
      <c r="O7" s="47" t="s">
        <v>396</v>
      </c>
      <c r="P7" s="160" t="s">
        <v>41</v>
      </c>
      <c r="Q7" s="401"/>
      <c r="R7" s="240" t="s">
        <v>495</v>
      </c>
      <c r="S7" s="47" t="s">
        <v>496</v>
      </c>
      <c r="T7" s="47" t="s">
        <v>394</v>
      </c>
      <c r="U7" s="47" t="s">
        <v>395</v>
      </c>
      <c r="V7" s="47" t="s">
        <v>396</v>
      </c>
      <c r="W7" s="160" t="s">
        <v>41</v>
      </c>
      <c r="X7" s="401"/>
      <c r="Y7" s="240" t="s">
        <v>495</v>
      </c>
      <c r="Z7" s="47" t="s">
        <v>496</v>
      </c>
      <c r="AA7" s="47" t="s">
        <v>394</v>
      </c>
      <c r="AB7" s="47" t="s">
        <v>395</v>
      </c>
      <c r="AC7" s="47" t="s">
        <v>396</v>
      </c>
      <c r="AD7" s="160" t="s">
        <v>41</v>
      </c>
      <c r="AE7" s="401"/>
      <c r="AF7" s="240" t="s">
        <v>495</v>
      </c>
      <c r="AG7" s="47" t="s">
        <v>496</v>
      </c>
      <c r="AH7" s="47" t="s">
        <v>394</v>
      </c>
      <c r="AI7" s="47" t="s">
        <v>395</v>
      </c>
      <c r="AJ7" s="47" t="s">
        <v>396</v>
      </c>
      <c r="AK7" s="160" t="s">
        <v>41</v>
      </c>
      <c r="AL7" s="401"/>
      <c r="AM7" s="240" t="s">
        <v>495</v>
      </c>
      <c r="AN7" s="47" t="s">
        <v>496</v>
      </c>
      <c r="AO7" s="47" t="s">
        <v>394</v>
      </c>
      <c r="AP7" s="47" t="s">
        <v>395</v>
      </c>
      <c r="AQ7" s="47" t="s">
        <v>396</v>
      </c>
      <c r="AR7" s="160" t="s">
        <v>41</v>
      </c>
      <c r="AS7" s="401"/>
      <c r="AT7" s="240" t="s">
        <v>495</v>
      </c>
      <c r="AU7" s="47" t="s">
        <v>496</v>
      </c>
      <c r="AV7" s="47" t="s">
        <v>394</v>
      </c>
      <c r="AW7" s="47" t="s">
        <v>395</v>
      </c>
      <c r="AX7" s="47" t="s">
        <v>396</v>
      </c>
      <c r="AY7" s="160" t="s">
        <v>41</v>
      </c>
    </row>
    <row r="8" spans="1:145" ht="12.75" customHeight="1" x14ac:dyDescent="0.25">
      <c r="A8" s="159"/>
      <c r="B8" s="412"/>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247" t="s">
        <v>63</v>
      </c>
      <c r="AM8" s="115" t="s">
        <v>64</v>
      </c>
      <c r="AN8" s="55" t="s">
        <v>65</v>
      </c>
      <c r="AO8" s="59" t="s">
        <v>66</v>
      </c>
      <c r="AP8" s="57" t="s">
        <v>67</v>
      </c>
      <c r="AQ8" s="55" t="s">
        <v>68</v>
      </c>
      <c r="AR8" s="55" t="s">
        <v>69</v>
      </c>
      <c r="AS8" s="247" t="s">
        <v>70</v>
      </c>
      <c r="AT8" s="115" t="s">
        <v>71</v>
      </c>
      <c r="AU8" s="59" t="s">
        <v>98</v>
      </c>
      <c r="AV8" s="55" t="s">
        <v>99</v>
      </c>
      <c r="AW8" s="55" t="s">
        <v>100</v>
      </c>
      <c r="AX8" s="55" t="s">
        <v>101</v>
      </c>
      <c r="AY8" s="59" t="s">
        <v>102</v>
      </c>
    </row>
    <row r="9" spans="1:145" ht="12" customHeight="1" x14ac:dyDescent="0.25">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5">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5">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5">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5">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5">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5">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5">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5">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5">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5">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5">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5">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5">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5">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5">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5">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5">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5">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5">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5">
      <c r="E30" s="173"/>
      <c r="F30" s="173"/>
      <c r="G30" s="173"/>
      <c r="H30" s="173"/>
      <c r="I30" s="173"/>
      <c r="J30" s="173"/>
      <c r="K30" s="173"/>
      <c r="L30" s="173"/>
      <c r="P30" s="173"/>
      <c r="W30" s="173"/>
      <c r="AD30" s="173"/>
    </row>
    <row r="31" spans="1:51" hidden="1" x14ac:dyDescent="0.25">
      <c r="B31" s="415" t="s">
        <v>179</v>
      </c>
      <c r="C31" s="418" t="s">
        <v>26</v>
      </c>
      <c r="D31" s="419"/>
      <c r="E31" s="419"/>
      <c r="F31" s="419"/>
      <c r="G31" s="419"/>
      <c r="H31" s="419"/>
      <c r="I31" s="420"/>
      <c r="J31" s="424" t="s">
        <v>27</v>
      </c>
      <c r="K31" s="425"/>
      <c r="L31" s="426"/>
      <c r="M31" s="426"/>
      <c r="N31" s="426"/>
      <c r="O31" s="426"/>
      <c r="P31" s="426"/>
      <c r="Q31" s="426"/>
      <c r="R31" s="426"/>
      <c r="S31" s="426"/>
      <c r="T31" s="426"/>
      <c r="U31" s="426"/>
      <c r="V31" s="426"/>
      <c r="W31" s="427"/>
      <c r="X31" s="428" t="s">
        <v>501</v>
      </c>
      <c r="Y31" s="429"/>
      <c r="Z31" s="429"/>
      <c r="AA31" s="429"/>
      <c r="AB31" s="429"/>
      <c r="AC31" s="429"/>
      <c r="AD31" s="429"/>
      <c r="AE31" s="429"/>
      <c r="AF31" s="429"/>
      <c r="AG31" s="429"/>
      <c r="AH31" s="429"/>
      <c r="AI31" s="429"/>
      <c r="AJ31" s="429"/>
      <c r="AK31" s="430"/>
    </row>
    <row r="32" spans="1:51" ht="12.75" hidden="1" customHeight="1" x14ac:dyDescent="0.25">
      <c r="A32" s="186"/>
      <c r="B32" s="416"/>
      <c r="C32" s="421"/>
      <c r="D32" s="422"/>
      <c r="E32" s="422"/>
      <c r="F32" s="422"/>
      <c r="G32" s="422"/>
      <c r="H32" s="422"/>
      <c r="I32" s="423"/>
      <c r="J32" s="431" t="s">
        <v>180</v>
      </c>
      <c r="K32" s="432"/>
      <c r="L32" s="433"/>
      <c r="M32" s="433"/>
      <c r="N32" s="433"/>
      <c r="O32" s="433"/>
      <c r="P32" s="433"/>
      <c r="Q32" s="433" t="s">
        <v>181</v>
      </c>
      <c r="R32" s="433"/>
      <c r="S32" s="433"/>
      <c r="T32" s="433"/>
      <c r="U32" s="433"/>
      <c r="V32" s="433"/>
      <c r="W32" s="434"/>
      <c r="X32" s="431" t="s">
        <v>30</v>
      </c>
      <c r="Y32" s="432"/>
      <c r="Z32" s="433"/>
      <c r="AA32" s="433"/>
      <c r="AB32" s="433"/>
      <c r="AC32" s="433"/>
      <c r="AD32" s="433"/>
      <c r="AE32" s="433" t="s">
        <v>31</v>
      </c>
      <c r="AF32" s="433"/>
      <c r="AG32" s="433"/>
      <c r="AH32" s="433"/>
      <c r="AI32" s="433"/>
      <c r="AJ32" s="433"/>
      <c r="AK32" s="434"/>
      <c r="AL32" s="279"/>
      <c r="AM32" s="279"/>
      <c r="AN32" s="279"/>
      <c r="AO32" s="279"/>
      <c r="AP32" s="173"/>
    </row>
    <row r="33" spans="1:44" ht="25.5" hidden="1" customHeight="1" x14ac:dyDescent="0.25">
      <c r="A33" s="186"/>
      <c r="B33" s="416"/>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8" hidden="1" thickBot="1" x14ac:dyDescent="0.3">
      <c r="A34" s="192"/>
      <c r="B34" s="417"/>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5">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5">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5">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5">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5">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5">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5">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5">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5">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5">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5">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5">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5">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5">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5">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5">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8" hidden="1" thickBot="1" x14ac:dyDescent="0.3">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21" customWidth="1"/>
    <col min="2" max="3" width="9.109375" style="121"/>
    <col min="4" max="4" width="17.6640625" style="121" customWidth="1"/>
    <col min="5" max="7" width="7.6640625" style="121" customWidth="1"/>
    <col min="8" max="9" width="8.109375" style="121" customWidth="1"/>
    <col min="10" max="11" width="8.88671875" style="121" customWidth="1"/>
    <col min="12" max="14" width="7.6640625" style="121" customWidth="1"/>
    <col min="15" max="15" width="7" style="121" customWidth="1"/>
    <col min="16" max="21" width="7.6640625" style="121" customWidth="1"/>
    <col min="22" max="22" width="7.44140625" style="121" customWidth="1"/>
    <col min="23" max="28" width="7.6640625" style="121" customWidth="1"/>
    <col min="29" max="29" width="7.44140625" style="121" customWidth="1"/>
    <col min="30" max="32" width="7.6640625" style="121" customWidth="1"/>
    <col min="33" max="34" width="6.88671875" style="121" customWidth="1"/>
    <col min="35" max="35" width="7.44140625" style="121" customWidth="1"/>
    <col min="36" max="36" width="7.109375" style="121" customWidth="1"/>
    <col min="37" max="38" width="7.5546875" style="121" customWidth="1"/>
    <col min="39" max="39" width="6.6640625" style="121" customWidth="1"/>
    <col min="40" max="40" width="10.109375" style="121" customWidth="1"/>
    <col min="41" max="41" width="7.109375" style="121" customWidth="1"/>
    <col min="42" max="42" width="5.6640625" style="121" customWidth="1"/>
    <col min="43" max="43" width="10" style="121" customWidth="1"/>
    <col min="44" max="44" width="9.109375" style="121"/>
    <col min="45" max="45" width="26.5546875" style="121" customWidth="1"/>
    <col min="46" max="46" width="6.33203125" style="121" customWidth="1"/>
    <col min="47" max="16384" width="9.109375" style="121"/>
  </cols>
  <sheetData>
    <row r="1" spans="1:46" ht="18" x14ac:dyDescent="0.35">
      <c r="B1" s="158" t="str">
        <f>הוראות!B27</f>
        <v>נספח ב1 מדדי תביעות בביטוח כללי</v>
      </c>
    </row>
    <row r="2" spans="1:46" ht="12.75" customHeight="1" x14ac:dyDescent="0.35">
      <c r="A2" s="268"/>
      <c r="B2" s="184" t="str">
        <f>הוראות!B13</f>
        <v>הנדסאים וטכנאים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5">
      <c r="A3" s="158"/>
      <c r="B3" s="183" t="str">
        <f>CONCATENATE(הוראות!Z13,הוראות!F13)</f>
        <v>הנתונים ביחידות בודדות לשנת 2021</v>
      </c>
    </row>
    <row r="4" spans="1:46" x14ac:dyDescent="0.25">
      <c r="B4" s="182" t="s">
        <v>425</v>
      </c>
    </row>
    <row r="5" spans="1:46" ht="13.8" thickBot="1" x14ac:dyDescent="0.3"/>
    <row r="6" spans="1:46" x14ac:dyDescent="0.25">
      <c r="B6" s="415" t="s">
        <v>179</v>
      </c>
      <c r="C6" s="438"/>
      <c r="D6" s="439"/>
      <c r="E6" s="418" t="s">
        <v>26</v>
      </c>
      <c r="F6" s="419"/>
      <c r="G6" s="419"/>
      <c r="H6" s="419"/>
      <c r="I6" s="419"/>
      <c r="J6" s="419"/>
      <c r="K6" s="420"/>
      <c r="L6" s="424" t="s">
        <v>27</v>
      </c>
      <c r="M6" s="425"/>
      <c r="N6" s="426"/>
      <c r="O6" s="426"/>
      <c r="P6" s="426"/>
      <c r="Q6" s="426"/>
      <c r="R6" s="426"/>
      <c r="S6" s="426"/>
      <c r="T6" s="426"/>
      <c r="U6" s="426"/>
      <c r="V6" s="426"/>
      <c r="W6" s="426"/>
      <c r="X6" s="426"/>
      <c r="Y6" s="427"/>
      <c r="Z6" s="428" t="s">
        <v>501</v>
      </c>
      <c r="AA6" s="429"/>
      <c r="AB6" s="429"/>
      <c r="AC6" s="429"/>
      <c r="AD6" s="429"/>
      <c r="AE6" s="429"/>
      <c r="AF6" s="429"/>
      <c r="AG6" s="429"/>
      <c r="AH6" s="429"/>
      <c r="AI6" s="429"/>
      <c r="AJ6" s="429"/>
      <c r="AK6" s="429"/>
      <c r="AL6" s="429"/>
      <c r="AM6" s="430"/>
    </row>
    <row r="7" spans="1:46" ht="12.75" customHeight="1" x14ac:dyDescent="0.25">
      <c r="A7" s="186"/>
      <c r="B7" s="416"/>
      <c r="C7" s="440"/>
      <c r="D7" s="441"/>
      <c r="E7" s="421"/>
      <c r="F7" s="422"/>
      <c r="G7" s="422"/>
      <c r="H7" s="422"/>
      <c r="I7" s="422"/>
      <c r="J7" s="422"/>
      <c r="K7" s="423"/>
      <c r="L7" s="431" t="s">
        <v>180</v>
      </c>
      <c r="M7" s="432"/>
      <c r="N7" s="433"/>
      <c r="O7" s="433"/>
      <c r="P7" s="433"/>
      <c r="Q7" s="433"/>
      <c r="R7" s="433"/>
      <c r="S7" s="433" t="s">
        <v>181</v>
      </c>
      <c r="T7" s="433"/>
      <c r="U7" s="433"/>
      <c r="V7" s="433"/>
      <c r="W7" s="433"/>
      <c r="X7" s="433"/>
      <c r="Y7" s="434"/>
      <c r="Z7" s="431" t="s">
        <v>30</v>
      </c>
      <c r="AA7" s="432"/>
      <c r="AB7" s="433"/>
      <c r="AC7" s="433"/>
      <c r="AD7" s="433"/>
      <c r="AE7" s="433"/>
      <c r="AF7" s="433"/>
      <c r="AG7" s="433" t="s">
        <v>31</v>
      </c>
      <c r="AH7" s="433"/>
      <c r="AI7" s="433"/>
      <c r="AJ7" s="433"/>
      <c r="AK7" s="433"/>
      <c r="AL7" s="433"/>
      <c r="AM7" s="434"/>
      <c r="AN7" s="279"/>
      <c r="AO7" s="279"/>
      <c r="AP7" s="279"/>
      <c r="AQ7" s="279"/>
      <c r="AR7" s="173"/>
    </row>
    <row r="8" spans="1:46" ht="25.5" customHeight="1" x14ac:dyDescent="0.25">
      <c r="A8" s="186"/>
      <c r="B8" s="416"/>
      <c r="C8" s="440"/>
      <c r="D8" s="441"/>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8" thickBot="1" x14ac:dyDescent="0.3">
      <c r="A9" s="192"/>
      <c r="B9" s="417"/>
      <c r="C9" s="442"/>
      <c r="D9" s="443"/>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5">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5">
      <c r="A11" s="202">
        <v>3</v>
      </c>
      <c r="B11" s="435" t="s">
        <v>500</v>
      </c>
      <c r="C11" s="436"/>
      <c r="D11" s="437"/>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5">
      <c r="A12" s="300" t="s">
        <v>522</v>
      </c>
      <c r="B12" s="435" t="s">
        <v>499</v>
      </c>
      <c r="C12" s="436"/>
      <c r="D12" s="437"/>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5">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5">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5">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5">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5">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5">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5">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5">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5">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5">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5">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5">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5">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8" thickBot="1" x14ac:dyDescent="0.3">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5">
      <c r="A27" s="262"/>
      <c r="B27" s="445"/>
      <c r="C27" s="445"/>
      <c r="D27" s="445"/>
      <c r="E27" s="263"/>
      <c r="F27" s="263"/>
      <c r="G27" s="263"/>
      <c r="H27" s="263"/>
      <c r="I27" s="263"/>
      <c r="J27" s="263"/>
      <c r="K27" s="263"/>
    </row>
    <row r="28" spans="1:44" x14ac:dyDescent="0.25">
      <c r="A28" s="263"/>
      <c r="B28" s="446"/>
      <c r="C28" s="446"/>
      <c r="D28" s="446"/>
      <c r="E28" s="277"/>
      <c r="F28" s="277"/>
      <c r="G28" s="277"/>
      <c r="H28" s="277"/>
      <c r="I28" s="277"/>
      <c r="J28" s="277"/>
      <c r="K28" s="277"/>
    </row>
    <row r="29" spans="1:44" x14ac:dyDescent="0.25">
      <c r="A29" s="262"/>
      <c r="B29" s="447"/>
      <c r="C29" s="447"/>
      <c r="D29" s="447"/>
      <c r="E29" s="288"/>
      <c r="F29" s="288"/>
      <c r="G29" s="288"/>
      <c r="H29" s="288"/>
      <c r="I29" s="288"/>
      <c r="J29" s="288"/>
      <c r="K29" s="288"/>
    </row>
    <row r="30" spans="1:44" x14ac:dyDescent="0.25">
      <c r="A30" s="277"/>
      <c r="B30" s="444"/>
      <c r="C30" s="448"/>
      <c r="D30" s="448"/>
      <c r="E30" s="289"/>
      <c r="F30" s="289"/>
      <c r="G30" s="289"/>
      <c r="H30" s="289"/>
      <c r="I30" s="289"/>
      <c r="J30" s="289"/>
      <c r="K30" s="289"/>
    </row>
    <row r="31" spans="1:44" x14ac:dyDescent="0.25">
      <c r="A31" s="277"/>
      <c r="B31" s="444"/>
      <c r="C31" s="444"/>
      <c r="D31" s="444"/>
      <c r="E31" s="291"/>
      <c r="F31" s="291"/>
      <c r="G31" s="291"/>
      <c r="H31" s="291"/>
      <c r="I31" s="291"/>
      <c r="J31" s="291"/>
      <c r="K31" s="291"/>
    </row>
    <row r="32" spans="1:44" x14ac:dyDescent="0.25">
      <c r="A32" s="277"/>
      <c r="B32" s="444"/>
      <c r="C32" s="444"/>
      <c r="D32" s="444"/>
      <c r="E32" s="291"/>
      <c r="F32" s="291"/>
      <c r="G32" s="291"/>
      <c r="H32" s="291"/>
      <c r="I32" s="291"/>
      <c r="J32" s="291"/>
      <c r="K32" s="291"/>
    </row>
    <row r="33" spans="1:11" x14ac:dyDescent="0.25">
      <c r="A33" s="278"/>
      <c r="B33" s="447"/>
      <c r="C33" s="447"/>
      <c r="D33" s="447"/>
      <c r="E33" s="288"/>
      <c r="F33" s="288"/>
      <c r="G33" s="288"/>
      <c r="H33" s="288"/>
      <c r="I33" s="288"/>
      <c r="J33" s="288"/>
      <c r="K33" s="288"/>
    </row>
    <row r="34" spans="1:11" x14ac:dyDescent="0.25">
      <c r="A34" s="277"/>
      <c r="B34" s="447"/>
      <c r="C34" s="447"/>
      <c r="D34" s="447"/>
      <c r="E34" s="288"/>
      <c r="F34" s="288"/>
      <c r="G34" s="288"/>
      <c r="H34" s="288"/>
      <c r="I34" s="288"/>
      <c r="J34" s="288"/>
      <c r="K34" s="288"/>
    </row>
    <row r="35" spans="1:11" x14ac:dyDescent="0.25">
      <c r="A35" s="277"/>
      <c r="B35" s="447"/>
      <c r="C35" s="447"/>
      <c r="D35" s="447"/>
      <c r="E35" s="288"/>
      <c r="F35" s="288"/>
      <c r="G35" s="288"/>
      <c r="H35" s="288"/>
      <c r="I35" s="288"/>
      <c r="J35" s="288"/>
      <c r="K35" s="288"/>
    </row>
    <row r="36" spans="1:11" x14ac:dyDescent="0.25">
      <c r="A36" s="278"/>
      <c r="B36" s="447"/>
      <c r="C36" s="447"/>
      <c r="D36" s="447"/>
      <c r="E36" s="288"/>
      <c r="F36" s="288"/>
      <c r="G36" s="288"/>
      <c r="H36" s="288"/>
      <c r="I36" s="288"/>
      <c r="J36" s="288"/>
      <c r="K36" s="288"/>
    </row>
    <row r="37" spans="1:11" x14ac:dyDescent="0.25">
      <c r="A37" s="277"/>
      <c r="B37" s="447"/>
      <c r="C37" s="447"/>
      <c r="D37" s="447"/>
      <c r="E37" s="288"/>
      <c r="F37" s="288"/>
      <c r="G37" s="288"/>
      <c r="H37" s="288"/>
      <c r="I37" s="288"/>
      <c r="J37" s="288"/>
      <c r="K37" s="288"/>
    </row>
    <row r="38" spans="1:11" x14ac:dyDescent="0.25">
      <c r="A38" s="277"/>
      <c r="B38" s="447"/>
      <c r="C38" s="447"/>
      <c r="D38" s="447"/>
      <c r="E38" s="288"/>
      <c r="F38" s="288"/>
      <c r="G38" s="288"/>
      <c r="H38" s="288"/>
      <c r="I38" s="288"/>
      <c r="J38" s="288"/>
      <c r="K38" s="288"/>
    </row>
    <row r="39" spans="1:11" x14ac:dyDescent="0.25">
      <c r="A39" s="277"/>
      <c r="B39" s="447"/>
      <c r="C39" s="447"/>
      <c r="D39" s="447"/>
      <c r="E39" s="288"/>
      <c r="F39" s="288"/>
      <c r="G39" s="288"/>
      <c r="H39" s="288"/>
      <c r="I39" s="288"/>
      <c r="J39" s="288"/>
      <c r="K39" s="288"/>
    </row>
    <row r="40" spans="1:11" x14ac:dyDescent="0.25">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41.6640625" style="123" bestFit="1" customWidth="1"/>
    <col min="3" max="30" width="7.6640625" style="121" customWidth="1"/>
    <col min="31" max="31" width="7.6640625" style="121" customWidth="1" collapsed="1"/>
    <col min="32" max="121" width="7.6640625" style="121" customWidth="1"/>
    <col min="122" max="16384" width="9.109375" style="121"/>
  </cols>
  <sheetData>
    <row r="1" spans="1:121" ht="18" x14ac:dyDescent="0.35">
      <c r="B1" s="158" t="str">
        <f>הוראות!B19</f>
        <v>נספח א2 מספרי תביעות בביטוח בריאות</v>
      </c>
    </row>
    <row r="2" spans="1:121" ht="21" x14ac:dyDescent="0.25">
      <c r="B2" s="184" t="str">
        <f>הוראות!B13</f>
        <v>הנדסאים וטכנאים - חברה לניהול קופות גמל בע"מ</v>
      </c>
    </row>
    <row r="3" spans="1:121" ht="15.6" x14ac:dyDescent="0.3">
      <c r="B3" s="225" t="str">
        <f>CONCATENATE(הוראות!Z13,הוראות!F13)</f>
        <v>הנתונים ביחידות בודדות לשנת 2021</v>
      </c>
    </row>
    <row r="4" spans="1:121" ht="12.75" customHeight="1" x14ac:dyDescent="0.25">
      <c r="B4" s="182" t="s">
        <v>425</v>
      </c>
      <c r="C4" s="394" t="s">
        <v>87</v>
      </c>
      <c r="D4" s="395"/>
      <c r="E4" s="395"/>
      <c r="F4" s="395"/>
      <c r="G4" s="395"/>
      <c r="H4" s="395"/>
      <c r="I4" s="395"/>
      <c r="J4" s="395"/>
      <c r="K4" s="395"/>
      <c r="L4" s="395"/>
      <c r="M4" s="395"/>
      <c r="N4" s="395"/>
      <c r="O4" s="395"/>
      <c r="P4" s="396"/>
      <c r="Q4" s="394" t="s">
        <v>88</v>
      </c>
      <c r="R4" s="395"/>
      <c r="S4" s="395"/>
      <c r="T4" s="395"/>
      <c r="U4" s="395"/>
      <c r="V4" s="395"/>
      <c r="W4" s="395"/>
      <c r="X4" s="395"/>
      <c r="Y4" s="395"/>
      <c r="Z4" s="395"/>
      <c r="AA4" s="395"/>
      <c r="AB4" s="395"/>
      <c r="AC4" s="395"/>
      <c r="AD4" s="396"/>
      <c r="AE4" s="394" t="s">
        <v>89</v>
      </c>
      <c r="AF4" s="395"/>
      <c r="AG4" s="395"/>
      <c r="AH4" s="395"/>
      <c r="AI4" s="395"/>
      <c r="AJ4" s="395"/>
      <c r="AK4" s="395"/>
      <c r="AL4" s="395"/>
      <c r="AM4" s="395"/>
      <c r="AN4" s="395"/>
      <c r="AO4" s="395"/>
      <c r="AP4" s="395"/>
      <c r="AQ4" s="395"/>
      <c r="AR4" s="396"/>
      <c r="AS4" s="394" t="s">
        <v>90</v>
      </c>
      <c r="AT4" s="395"/>
      <c r="AU4" s="395"/>
      <c r="AV4" s="395"/>
      <c r="AW4" s="395"/>
      <c r="AX4" s="395"/>
      <c r="AY4" s="395"/>
      <c r="AZ4" s="395"/>
      <c r="BA4" s="395"/>
      <c r="BB4" s="395"/>
      <c r="BC4" s="395"/>
      <c r="BD4" s="395"/>
      <c r="BE4" s="395"/>
      <c r="BF4" s="396"/>
      <c r="BG4" s="402" t="s">
        <v>91</v>
      </c>
      <c r="BH4" s="403"/>
      <c r="BI4" s="403"/>
      <c r="BJ4" s="403"/>
      <c r="BK4" s="403"/>
      <c r="BL4" s="403"/>
      <c r="BM4" s="404"/>
      <c r="BN4" s="394" t="s">
        <v>92</v>
      </c>
      <c r="BO4" s="395"/>
      <c r="BP4" s="395"/>
      <c r="BQ4" s="395"/>
      <c r="BR4" s="395"/>
      <c r="BS4" s="395"/>
      <c r="BT4" s="395"/>
      <c r="BU4" s="395"/>
      <c r="BV4" s="395"/>
      <c r="BW4" s="395"/>
      <c r="BX4" s="395"/>
      <c r="BY4" s="395"/>
      <c r="BZ4" s="395"/>
      <c r="CA4" s="396"/>
      <c r="CB4" s="394" t="s">
        <v>93</v>
      </c>
      <c r="CC4" s="395"/>
      <c r="CD4" s="395"/>
      <c r="CE4" s="395"/>
      <c r="CF4" s="395"/>
      <c r="CG4" s="395"/>
      <c r="CH4" s="395"/>
      <c r="CI4" s="395"/>
      <c r="CJ4" s="395"/>
      <c r="CK4" s="395"/>
      <c r="CL4" s="395"/>
      <c r="CM4" s="395"/>
      <c r="CN4" s="395"/>
      <c r="CO4" s="396"/>
      <c r="CP4" s="394" t="s">
        <v>94</v>
      </c>
      <c r="CQ4" s="395"/>
      <c r="CR4" s="395"/>
      <c r="CS4" s="395"/>
      <c r="CT4" s="395"/>
      <c r="CU4" s="395"/>
      <c r="CV4" s="395"/>
      <c r="CW4" s="395"/>
      <c r="CX4" s="395"/>
      <c r="CY4" s="395"/>
      <c r="CZ4" s="395"/>
      <c r="DA4" s="395"/>
      <c r="DB4" s="395"/>
      <c r="DC4" s="396"/>
      <c r="DD4" s="402" t="s">
        <v>95</v>
      </c>
      <c r="DE4" s="403"/>
      <c r="DF4" s="403"/>
      <c r="DG4" s="403"/>
      <c r="DH4" s="403"/>
      <c r="DI4" s="403"/>
      <c r="DJ4" s="403"/>
      <c r="DK4" s="403"/>
      <c r="DL4" s="403"/>
      <c r="DM4" s="403"/>
      <c r="DN4" s="403"/>
      <c r="DO4" s="403"/>
      <c r="DP4" s="403"/>
      <c r="DQ4" s="404"/>
    </row>
    <row r="5" spans="1:121" ht="12.75" customHeight="1" x14ac:dyDescent="0.25">
      <c r="B5" s="226"/>
      <c r="C5" s="397" t="s">
        <v>96</v>
      </c>
      <c r="D5" s="409"/>
      <c r="E5" s="409"/>
      <c r="F5" s="409"/>
      <c r="G5" s="409"/>
      <c r="H5" s="409"/>
      <c r="I5" s="410"/>
      <c r="J5" s="397" t="s">
        <v>97</v>
      </c>
      <c r="K5" s="409"/>
      <c r="L5" s="409"/>
      <c r="M5" s="409"/>
      <c r="N5" s="409"/>
      <c r="O5" s="409"/>
      <c r="P5" s="410"/>
      <c r="Q5" s="397" t="s">
        <v>96</v>
      </c>
      <c r="R5" s="409"/>
      <c r="S5" s="409"/>
      <c r="T5" s="409"/>
      <c r="U5" s="409"/>
      <c r="V5" s="409"/>
      <c r="W5" s="410"/>
      <c r="X5" s="397" t="s">
        <v>97</v>
      </c>
      <c r="Y5" s="409"/>
      <c r="Z5" s="409"/>
      <c r="AA5" s="409"/>
      <c r="AB5" s="409"/>
      <c r="AC5" s="409"/>
      <c r="AD5" s="410"/>
      <c r="AE5" s="397" t="s">
        <v>96</v>
      </c>
      <c r="AF5" s="409"/>
      <c r="AG5" s="409"/>
      <c r="AH5" s="409"/>
      <c r="AI5" s="409"/>
      <c r="AJ5" s="409"/>
      <c r="AK5" s="410"/>
      <c r="AL5" s="397" t="s">
        <v>97</v>
      </c>
      <c r="AM5" s="409"/>
      <c r="AN5" s="409"/>
      <c r="AO5" s="409"/>
      <c r="AP5" s="409"/>
      <c r="AQ5" s="409"/>
      <c r="AR5" s="410"/>
      <c r="AS5" s="397" t="s">
        <v>96</v>
      </c>
      <c r="AT5" s="409"/>
      <c r="AU5" s="409"/>
      <c r="AV5" s="409"/>
      <c r="AW5" s="409"/>
      <c r="AX5" s="409"/>
      <c r="AY5" s="410"/>
      <c r="AZ5" s="397" t="s">
        <v>97</v>
      </c>
      <c r="BA5" s="409"/>
      <c r="BB5" s="409"/>
      <c r="BC5" s="409"/>
      <c r="BD5" s="409"/>
      <c r="BE5" s="409"/>
      <c r="BF5" s="410"/>
      <c r="BG5" s="405"/>
      <c r="BH5" s="407"/>
      <c r="BI5" s="407"/>
      <c r="BJ5" s="407"/>
      <c r="BK5" s="407"/>
      <c r="BL5" s="407"/>
      <c r="BM5" s="408"/>
      <c r="BN5" s="397" t="s">
        <v>96</v>
      </c>
      <c r="BO5" s="409"/>
      <c r="BP5" s="409"/>
      <c r="BQ5" s="409"/>
      <c r="BR5" s="409"/>
      <c r="BS5" s="409"/>
      <c r="BT5" s="410"/>
      <c r="BU5" s="397" t="s">
        <v>97</v>
      </c>
      <c r="BV5" s="409"/>
      <c r="BW5" s="409"/>
      <c r="BX5" s="409"/>
      <c r="BY5" s="409"/>
      <c r="BZ5" s="409"/>
      <c r="CA5" s="410"/>
      <c r="CB5" s="397" t="s">
        <v>96</v>
      </c>
      <c r="CC5" s="409"/>
      <c r="CD5" s="409"/>
      <c r="CE5" s="409"/>
      <c r="CF5" s="409"/>
      <c r="CG5" s="409"/>
      <c r="CH5" s="410"/>
      <c r="CI5" s="397" t="s">
        <v>97</v>
      </c>
      <c r="CJ5" s="409"/>
      <c r="CK5" s="409"/>
      <c r="CL5" s="409"/>
      <c r="CM5" s="409"/>
      <c r="CN5" s="409"/>
      <c r="CO5" s="410"/>
      <c r="CP5" s="397" t="s">
        <v>96</v>
      </c>
      <c r="CQ5" s="409"/>
      <c r="CR5" s="409"/>
      <c r="CS5" s="409"/>
      <c r="CT5" s="409"/>
      <c r="CU5" s="409"/>
      <c r="CV5" s="410"/>
      <c r="CW5" s="397" t="s">
        <v>97</v>
      </c>
      <c r="CX5" s="409"/>
      <c r="CY5" s="409"/>
      <c r="CZ5" s="409"/>
      <c r="DA5" s="409"/>
      <c r="DB5" s="409"/>
      <c r="DC5" s="410"/>
      <c r="DD5" s="397" t="s">
        <v>96</v>
      </c>
      <c r="DE5" s="409"/>
      <c r="DF5" s="409"/>
      <c r="DG5" s="409"/>
      <c r="DH5" s="409"/>
      <c r="DI5" s="409"/>
      <c r="DJ5" s="410"/>
      <c r="DK5" s="397" t="s">
        <v>97</v>
      </c>
      <c r="DL5" s="409"/>
      <c r="DM5" s="409"/>
      <c r="DN5" s="409"/>
      <c r="DO5" s="409"/>
      <c r="DP5" s="409"/>
      <c r="DQ5" s="410"/>
    </row>
    <row r="6" spans="1:121" ht="12.75" customHeight="1" x14ac:dyDescent="0.25">
      <c r="A6" s="159"/>
      <c r="B6" s="226"/>
      <c r="C6" s="449" t="s">
        <v>32</v>
      </c>
      <c r="D6" s="398" t="s">
        <v>33</v>
      </c>
      <c r="E6" s="398"/>
      <c r="F6" s="398"/>
      <c r="G6" s="398"/>
      <c r="H6" s="398"/>
      <c r="I6" s="399"/>
      <c r="J6" s="449" t="str">
        <f>C6</f>
        <v>סה"כ מספר תביעות</v>
      </c>
      <c r="K6" s="398" t="s">
        <v>33</v>
      </c>
      <c r="L6" s="398"/>
      <c r="M6" s="398"/>
      <c r="N6" s="398"/>
      <c r="O6" s="398"/>
      <c r="P6" s="399"/>
      <c r="Q6" s="449" t="str">
        <f>J6</f>
        <v>סה"כ מספר תביעות</v>
      </c>
      <c r="R6" s="398" t="s">
        <v>33</v>
      </c>
      <c r="S6" s="398"/>
      <c r="T6" s="398"/>
      <c r="U6" s="398"/>
      <c r="V6" s="398"/>
      <c r="W6" s="399"/>
      <c r="X6" s="449" t="str">
        <f>Q6</f>
        <v>סה"כ מספר תביעות</v>
      </c>
      <c r="Y6" s="398" t="s">
        <v>33</v>
      </c>
      <c r="Z6" s="398"/>
      <c r="AA6" s="398"/>
      <c r="AB6" s="398"/>
      <c r="AC6" s="398"/>
      <c r="AD6" s="399"/>
      <c r="AE6" s="449" t="str">
        <f>X6</f>
        <v>סה"כ מספר תביעות</v>
      </c>
      <c r="AF6" s="398" t="s">
        <v>33</v>
      </c>
      <c r="AG6" s="398"/>
      <c r="AH6" s="398"/>
      <c r="AI6" s="398"/>
      <c r="AJ6" s="398"/>
      <c r="AK6" s="399"/>
      <c r="AL6" s="449" t="str">
        <f>AE6</f>
        <v>סה"כ מספר תביעות</v>
      </c>
      <c r="AM6" s="398" t="s">
        <v>33</v>
      </c>
      <c r="AN6" s="398"/>
      <c r="AO6" s="398"/>
      <c r="AP6" s="398"/>
      <c r="AQ6" s="398"/>
      <c r="AR6" s="399"/>
      <c r="AS6" s="449" t="str">
        <f>AL6</f>
        <v>סה"כ מספר תביעות</v>
      </c>
      <c r="AT6" s="398" t="s">
        <v>33</v>
      </c>
      <c r="AU6" s="398"/>
      <c r="AV6" s="398"/>
      <c r="AW6" s="398"/>
      <c r="AX6" s="398"/>
      <c r="AY6" s="399"/>
      <c r="AZ6" s="449" t="str">
        <f>AS6</f>
        <v>סה"כ מספר תביעות</v>
      </c>
      <c r="BA6" s="398" t="s">
        <v>33</v>
      </c>
      <c r="BB6" s="398"/>
      <c r="BC6" s="398"/>
      <c r="BD6" s="398"/>
      <c r="BE6" s="398"/>
      <c r="BF6" s="399"/>
      <c r="BG6" s="449" t="str">
        <f>AZ6</f>
        <v>סה"כ מספר תביעות</v>
      </c>
      <c r="BH6" s="398" t="s">
        <v>33</v>
      </c>
      <c r="BI6" s="398"/>
      <c r="BJ6" s="398"/>
      <c r="BK6" s="398"/>
      <c r="BL6" s="398"/>
      <c r="BM6" s="399"/>
      <c r="BN6" s="449" t="str">
        <f>AZ6</f>
        <v>סה"כ מספר תביעות</v>
      </c>
      <c r="BO6" s="398" t="s">
        <v>33</v>
      </c>
      <c r="BP6" s="398"/>
      <c r="BQ6" s="398"/>
      <c r="BR6" s="398"/>
      <c r="BS6" s="398"/>
      <c r="BT6" s="399"/>
      <c r="BU6" s="449" t="str">
        <f>BG6</f>
        <v>סה"כ מספר תביעות</v>
      </c>
      <c r="BV6" s="398" t="s">
        <v>33</v>
      </c>
      <c r="BW6" s="398"/>
      <c r="BX6" s="398"/>
      <c r="BY6" s="398"/>
      <c r="BZ6" s="398"/>
      <c r="CA6" s="399"/>
      <c r="CB6" s="449" t="str">
        <f>BN6</f>
        <v>סה"כ מספר תביעות</v>
      </c>
      <c r="CC6" s="398" t="s">
        <v>33</v>
      </c>
      <c r="CD6" s="398"/>
      <c r="CE6" s="398"/>
      <c r="CF6" s="398"/>
      <c r="CG6" s="398"/>
      <c r="CH6" s="399"/>
      <c r="CI6" s="449" t="str">
        <f>BU6</f>
        <v>סה"כ מספר תביעות</v>
      </c>
      <c r="CJ6" s="398" t="s">
        <v>33</v>
      </c>
      <c r="CK6" s="398"/>
      <c r="CL6" s="398"/>
      <c r="CM6" s="398"/>
      <c r="CN6" s="398"/>
      <c r="CO6" s="399"/>
      <c r="CP6" s="449" t="str">
        <f>CB6</f>
        <v>סה"כ מספר תביעות</v>
      </c>
      <c r="CQ6" s="398" t="s">
        <v>33</v>
      </c>
      <c r="CR6" s="398"/>
      <c r="CS6" s="398"/>
      <c r="CT6" s="398"/>
      <c r="CU6" s="398"/>
      <c r="CV6" s="399"/>
      <c r="CW6" s="449" t="str">
        <f>CI6</f>
        <v>סה"כ מספר תביעות</v>
      </c>
      <c r="CX6" s="398" t="s">
        <v>33</v>
      </c>
      <c r="CY6" s="398"/>
      <c r="CZ6" s="398"/>
      <c r="DA6" s="398"/>
      <c r="DB6" s="398"/>
      <c r="DC6" s="399"/>
      <c r="DD6" s="449" t="str">
        <f>CP6</f>
        <v>סה"כ מספר תביעות</v>
      </c>
      <c r="DE6" s="398" t="s">
        <v>33</v>
      </c>
      <c r="DF6" s="398"/>
      <c r="DG6" s="398"/>
      <c r="DH6" s="398"/>
      <c r="DI6" s="398"/>
      <c r="DJ6" s="399"/>
      <c r="DK6" s="449" t="str">
        <f>CW6</f>
        <v>סה"כ מספר תביעות</v>
      </c>
      <c r="DL6" s="398" t="s">
        <v>33</v>
      </c>
      <c r="DM6" s="398"/>
      <c r="DN6" s="398"/>
      <c r="DO6" s="398"/>
      <c r="DP6" s="398"/>
      <c r="DQ6" s="399"/>
    </row>
    <row r="7" spans="1:121" ht="25.5" customHeight="1" x14ac:dyDescent="0.25">
      <c r="A7" s="159"/>
      <c r="B7" s="411" t="s">
        <v>34</v>
      </c>
      <c r="C7" s="401"/>
      <c r="D7" s="240" t="s">
        <v>495</v>
      </c>
      <c r="E7" s="47" t="s">
        <v>496</v>
      </c>
      <c r="F7" s="47" t="s">
        <v>394</v>
      </c>
      <c r="G7" s="47" t="s">
        <v>395</v>
      </c>
      <c r="H7" s="47" t="s">
        <v>396</v>
      </c>
      <c r="I7" s="160" t="s">
        <v>41</v>
      </c>
      <c r="J7" s="401"/>
      <c r="K7" s="240" t="s">
        <v>495</v>
      </c>
      <c r="L7" s="47" t="s">
        <v>496</v>
      </c>
      <c r="M7" s="47" t="s">
        <v>394</v>
      </c>
      <c r="N7" s="47" t="s">
        <v>395</v>
      </c>
      <c r="O7" s="47" t="s">
        <v>396</v>
      </c>
      <c r="P7" s="160" t="s">
        <v>41</v>
      </c>
      <c r="Q7" s="401"/>
      <c r="R7" s="240" t="s">
        <v>495</v>
      </c>
      <c r="S7" s="47" t="s">
        <v>496</v>
      </c>
      <c r="T7" s="47" t="s">
        <v>394</v>
      </c>
      <c r="U7" s="47" t="s">
        <v>395</v>
      </c>
      <c r="V7" s="47" t="s">
        <v>396</v>
      </c>
      <c r="W7" s="160" t="s">
        <v>41</v>
      </c>
      <c r="X7" s="401"/>
      <c r="Y7" s="240" t="s">
        <v>495</v>
      </c>
      <c r="Z7" s="47" t="s">
        <v>496</v>
      </c>
      <c r="AA7" s="47" t="s">
        <v>394</v>
      </c>
      <c r="AB7" s="47" t="s">
        <v>395</v>
      </c>
      <c r="AC7" s="47" t="s">
        <v>396</v>
      </c>
      <c r="AD7" s="160" t="s">
        <v>41</v>
      </c>
      <c r="AE7" s="401"/>
      <c r="AF7" s="240" t="s">
        <v>495</v>
      </c>
      <c r="AG7" s="47" t="s">
        <v>496</v>
      </c>
      <c r="AH7" s="47" t="s">
        <v>394</v>
      </c>
      <c r="AI7" s="47" t="s">
        <v>395</v>
      </c>
      <c r="AJ7" s="47" t="s">
        <v>396</v>
      </c>
      <c r="AK7" s="160" t="s">
        <v>41</v>
      </c>
      <c r="AL7" s="401"/>
      <c r="AM7" s="240" t="s">
        <v>495</v>
      </c>
      <c r="AN7" s="47" t="s">
        <v>496</v>
      </c>
      <c r="AO7" s="47" t="s">
        <v>394</v>
      </c>
      <c r="AP7" s="47" t="s">
        <v>395</v>
      </c>
      <c r="AQ7" s="47" t="s">
        <v>396</v>
      </c>
      <c r="AR7" s="160" t="s">
        <v>41</v>
      </c>
      <c r="AS7" s="401"/>
      <c r="AT7" s="240" t="s">
        <v>495</v>
      </c>
      <c r="AU7" s="47" t="s">
        <v>496</v>
      </c>
      <c r="AV7" s="47" t="s">
        <v>394</v>
      </c>
      <c r="AW7" s="47" t="s">
        <v>395</v>
      </c>
      <c r="AX7" s="47" t="s">
        <v>396</v>
      </c>
      <c r="AY7" s="160" t="s">
        <v>41</v>
      </c>
      <c r="AZ7" s="401"/>
      <c r="BA7" s="240" t="s">
        <v>495</v>
      </c>
      <c r="BB7" s="47" t="s">
        <v>496</v>
      </c>
      <c r="BC7" s="47" t="s">
        <v>394</v>
      </c>
      <c r="BD7" s="47" t="s">
        <v>395</v>
      </c>
      <c r="BE7" s="47" t="s">
        <v>396</v>
      </c>
      <c r="BF7" s="160" t="s">
        <v>41</v>
      </c>
      <c r="BG7" s="401"/>
      <c r="BH7" s="240" t="s">
        <v>495</v>
      </c>
      <c r="BI7" s="47" t="s">
        <v>496</v>
      </c>
      <c r="BJ7" s="47" t="s">
        <v>394</v>
      </c>
      <c r="BK7" s="47" t="s">
        <v>395</v>
      </c>
      <c r="BL7" s="47" t="s">
        <v>396</v>
      </c>
      <c r="BM7" s="160" t="s">
        <v>41</v>
      </c>
      <c r="BN7" s="401"/>
      <c r="BO7" s="240" t="s">
        <v>495</v>
      </c>
      <c r="BP7" s="47" t="s">
        <v>496</v>
      </c>
      <c r="BQ7" s="47" t="s">
        <v>394</v>
      </c>
      <c r="BR7" s="47" t="s">
        <v>395</v>
      </c>
      <c r="BS7" s="47" t="s">
        <v>396</v>
      </c>
      <c r="BT7" s="160" t="s">
        <v>41</v>
      </c>
      <c r="BU7" s="401"/>
      <c r="BV7" s="240" t="s">
        <v>495</v>
      </c>
      <c r="BW7" s="47" t="s">
        <v>496</v>
      </c>
      <c r="BX7" s="47" t="s">
        <v>394</v>
      </c>
      <c r="BY7" s="47" t="s">
        <v>395</v>
      </c>
      <c r="BZ7" s="47" t="s">
        <v>396</v>
      </c>
      <c r="CA7" s="160" t="s">
        <v>41</v>
      </c>
      <c r="CB7" s="401"/>
      <c r="CC7" s="240" t="s">
        <v>495</v>
      </c>
      <c r="CD7" s="47" t="s">
        <v>496</v>
      </c>
      <c r="CE7" s="47" t="s">
        <v>394</v>
      </c>
      <c r="CF7" s="47" t="s">
        <v>395</v>
      </c>
      <c r="CG7" s="47" t="s">
        <v>396</v>
      </c>
      <c r="CH7" s="160" t="s">
        <v>41</v>
      </c>
      <c r="CI7" s="401"/>
      <c r="CJ7" s="240" t="s">
        <v>495</v>
      </c>
      <c r="CK7" s="47" t="s">
        <v>496</v>
      </c>
      <c r="CL7" s="47" t="s">
        <v>394</v>
      </c>
      <c r="CM7" s="47" t="s">
        <v>395</v>
      </c>
      <c r="CN7" s="47" t="s">
        <v>396</v>
      </c>
      <c r="CO7" s="160" t="s">
        <v>41</v>
      </c>
      <c r="CP7" s="401"/>
      <c r="CQ7" s="240" t="s">
        <v>495</v>
      </c>
      <c r="CR7" s="47" t="s">
        <v>496</v>
      </c>
      <c r="CS7" s="47" t="s">
        <v>394</v>
      </c>
      <c r="CT7" s="47" t="s">
        <v>395</v>
      </c>
      <c r="CU7" s="47" t="s">
        <v>396</v>
      </c>
      <c r="CV7" s="160" t="s">
        <v>41</v>
      </c>
      <c r="CW7" s="401"/>
      <c r="CX7" s="240" t="s">
        <v>495</v>
      </c>
      <c r="CY7" s="47" t="s">
        <v>496</v>
      </c>
      <c r="CZ7" s="47" t="s">
        <v>394</v>
      </c>
      <c r="DA7" s="47" t="s">
        <v>395</v>
      </c>
      <c r="DB7" s="47" t="s">
        <v>396</v>
      </c>
      <c r="DC7" s="160" t="s">
        <v>41</v>
      </c>
      <c r="DD7" s="401"/>
      <c r="DE7" s="240" t="s">
        <v>495</v>
      </c>
      <c r="DF7" s="47" t="s">
        <v>496</v>
      </c>
      <c r="DG7" s="47" t="s">
        <v>394</v>
      </c>
      <c r="DH7" s="47" t="s">
        <v>395</v>
      </c>
      <c r="DI7" s="47" t="s">
        <v>396</v>
      </c>
      <c r="DJ7" s="160" t="s">
        <v>41</v>
      </c>
      <c r="DK7" s="401"/>
      <c r="DL7" s="240" t="s">
        <v>495</v>
      </c>
      <c r="DM7" s="47" t="s">
        <v>496</v>
      </c>
      <c r="DN7" s="47" t="s">
        <v>394</v>
      </c>
      <c r="DO7" s="47" t="s">
        <v>395</v>
      </c>
      <c r="DP7" s="47" t="s">
        <v>396</v>
      </c>
      <c r="DQ7" s="160" t="s">
        <v>41</v>
      </c>
    </row>
    <row r="8" spans="1:121" x14ac:dyDescent="0.25">
      <c r="A8" s="159"/>
      <c r="B8" s="41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5">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5">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5">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5">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5">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5">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5">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5">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5">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5">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5">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5">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5">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5">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5">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5">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5">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5">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5">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5">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5">
      <c r="A31" s="269"/>
      <c r="B31" s="453" t="s">
        <v>179</v>
      </c>
      <c r="C31" s="450" t="s">
        <v>87</v>
      </c>
      <c r="D31" s="451"/>
      <c r="E31" s="451"/>
      <c r="F31" s="451"/>
      <c r="G31" s="451"/>
      <c r="H31" s="451"/>
      <c r="I31" s="452"/>
      <c r="J31" s="450" t="s">
        <v>88</v>
      </c>
      <c r="K31" s="451"/>
      <c r="L31" s="451"/>
      <c r="M31" s="451"/>
      <c r="N31" s="451"/>
      <c r="O31" s="451"/>
      <c r="P31" s="452"/>
      <c r="Q31" s="450" t="s">
        <v>89</v>
      </c>
      <c r="R31" s="451"/>
      <c r="S31" s="451"/>
      <c r="T31" s="451"/>
      <c r="U31" s="451"/>
      <c r="V31" s="451"/>
      <c r="W31" s="452"/>
      <c r="X31" s="450" t="s">
        <v>90</v>
      </c>
      <c r="Y31" s="451"/>
      <c r="Z31" s="451"/>
      <c r="AA31" s="451"/>
      <c r="AB31" s="451"/>
      <c r="AC31" s="451"/>
      <c r="AD31" s="452"/>
      <c r="AE31" s="450" t="s">
        <v>91</v>
      </c>
      <c r="AF31" s="451"/>
      <c r="AG31" s="451"/>
      <c r="AH31" s="451"/>
      <c r="AI31" s="451"/>
      <c r="AJ31" s="451"/>
      <c r="AK31" s="452"/>
      <c r="AL31" s="450" t="s">
        <v>92</v>
      </c>
      <c r="AM31" s="451"/>
      <c r="AN31" s="451"/>
      <c r="AO31" s="451"/>
      <c r="AP31" s="451"/>
      <c r="AQ31" s="451"/>
      <c r="AR31" s="452"/>
      <c r="AS31" s="450" t="s">
        <v>93</v>
      </c>
      <c r="AT31" s="451"/>
      <c r="AU31" s="451"/>
      <c r="AV31" s="451"/>
      <c r="AW31" s="451"/>
      <c r="AX31" s="451"/>
      <c r="AY31" s="452"/>
      <c r="AZ31" s="450" t="s">
        <v>94</v>
      </c>
      <c r="BA31" s="451"/>
      <c r="BB31" s="451"/>
      <c r="BC31" s="451"/>
      <c r="BD31" s="451"/>
      <c r="BE31" s="451"/>
      <c r="BF31" s="452"/>
      <c r="BG31" s="450" t="s">
        <v>95</v>
      </c>
      <c r="BH31" s="451"/>
      <c r="BI31" s="451"/>
      <c r="BJ31" s="451"/>
      <c r="BK31" s="451"/>
      <c r="BL31" s="451"/>
      <c r="BM31" s="452"/>
      <c r="BN31" s="279"/>
      <c r="BO31" s="279"/>
      <c r="BP31" s="279"/>
      <c r="BQ31" s="279"/>
      <c r="BR31" s="279"/>
      <c r="BS31" s="173"/>
    </row>
    <row r="32" spans="1:121" ht="25.5" hidden="1" customHeight="1" x14ac:dyDescent="0.25">
      <c r="A32" s="270"/>
      <c r="B32" s="454"/>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8" hidden="1" thickBot="1" x14ac:dyDescent="0.3">
      <c r="A33" s="271"/>
      <c r="B33" s="455"/>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5">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5">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5">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5">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5">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5">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5">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5">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5">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5">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5">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5">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5">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5">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5">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5">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8" hidden="1" thickBot="1" x14ac:dyDescent="0.3">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5"/>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21" customWidth="1"/>
    <col min="2" max="3" width="9.109375" style="121"/>
    <col min="4" max="4" width="17.6640625" style="121" customWidth="1"/>
    <col min="5" max="7" width="7.6640625" style="121" customWidth="1"/>
    <col min="8" max="8" width="7.33203125" style="121" customWidth="1"/>
    <col min="9" max="14" width="7.6640625" style="121" customWidth="1"/>
    <col min="15" max="15" width="7.109375" style="121" customWidth="1"/>
    <col min="16" max="21" width="7.6640625" style="121" customWidth="1"/>
    <col min="22" max="22" width="7.5546875" style="121" customWidth="1"/>
    <col min="23" max="28" width="7.6640625" style="121" customWidth="1"/>
    <col min="29" max="29" width="7.33203125" style="121" customWidth="1"/>
    <col min="30" max="35" width="7.6640625" style="121" customWidth="1"/>
    <col min="36" max="36" width="7.5546875" style="121" customWidth="1"/>
    <col min="37" max="42" width="7.6640625" style="121" customWidth="1"/>
    <col min="43" max="43" width="7.33203125" style="121" customWidth="1"/>
    <col min="44" max="49" width="7.6640625" style="121" customWidth="1"/>
    <col min="50" max="50" width="7.44140625" style="121" customWidth="1"/>
    <col min="51" max="56" width="7.6640625" style="121" customWidth="1"/>
    <col min="57" max="57" width="7.109375" style="121" customWidth="1"/>
    <col min="58" max="63" width="7.6640625" style="121" customWidth="1"/>
    <col min="64" max="64" width="7.109375" style="121" customWidth="1"/>
    <col min="65" max="67" width="7.6640625" style="121" customWidth="1"/>
    <col min="68" max="68" width="6.6640625" style="121" customWidth="1"/>
    <col min="69" max="69" width="10.109375" style="121" customWidth="1"/>
    <col min="70" max="70" width="7.109375" style="121" customWidth="1"/>
    <col min="71" max="71" width="5.6640625" style="121" customWidth="1"/>
    <col min="72" max="72" width="10" style="121" customWidth="1"/>
    <col min="73" max="73" width="9.109375" style="121"/>
    <col min="74" max="74" width="26.5546875" style="121" customWidth="1"/>
    <col min="75" max="75" width="6.33203125" style="121" customWidth="1"/>
    <col min="76" max="16384" width="9.109375" style="121"/>
  </cols>
  <sheetData>
    <row r="1" spans="1:77" ht="18" x14ac:dyDescent="0.35">
      <c r="B1" s="158" t="str">
        <f>הוראות!B28</f>
        <v>נספח ב2 מדדי תביעות בביטוח בריאות</v>
      </c>
    </row>
    <row r="2" spans="1:77" ht="12.75" customHeight="1" x14ac:dyDescent="0.35">
      <c r="A2" s="268"/>
      <c r="B2" s="184" t="str">
        <f>הוראות!B13</f>
        <v>הנדסאים וטכנאים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5">
      <c r="A3" s="158"/>
      <c r="B3" s="183" t="str">
        <f>CONCATENATE(הוראות!Z13,הוראות!F13)</f>
        <v>הנתונים ביחידות בודדות לשנת 2021</v>
      </c>
      <c r="F3" s="121">
        <f>E3-1</f>
        <v>-1</v>
      </c>
    </row>
    <row r="4" spans="1:77" x14ac:dyDescent="0.25">
      <c r="B4" s="182" t="s">
        <v>425</v>
      </c>
    </row>
    <row r="5" spans="1:77" ht="13.8" thickBot="1" x14ac:dyDescent="0.3"/>
    <row r="6" spans="1:77" x14ac:dyDescent="0.25">
      <c r="A6" s="269"/>
      <c r="B6" s="453" t="s">
        <v>179</v>
      </c>
      <c r="C6" s="438"/>
      <c r="D6" s="439"/>
      <c r="E6" s="450" t="s">
        <v>87</v>
      </c>
      <c r="F6" s="451"/>
      <c r="G6" s="451"/>
      <c r="H6" s="451"/>
      <c r="I6" s="451"/>
      <c r="J6" s="451"/>
      <c r="K6" s="452"/>
      <c r="L6" s="450" t="s">
        <v>88</v>
      </c>
      <c r="M6" s="451"/>
      <c r="N6" s="451"/>
      <c r="O6" s="451"/>
      <c r="P6" s="451"/>
      <c r="Q6" s="451"/>
      <c r="R6" s="452"/>
      <c r="S6" s="450" t="s">
        <v>89</v>
      </c>
      <c r="T6" s="451"/>
      <c r="U6" s="451"/>
      <c r="V6" s="451"/>
      <c r="W6" s="451"/>
      <c r="X6" s="451"/>
      <c r="Y6" s="452"/>
      <c r="Z6" s="450" t="s">
        <v>90</v>
      </c>
      <c r="AA6" s="451"/>
      <c r="AB6" s="451"/>
      <c r="AC6" s="451"/>
      <c r="AD6" s="451"/>
      <c r="AE6" s="451"/>
      <c r="AF6" s="452"/>
      <c r="AG6" s="450" t="s">
        <v>91</v>
      </c>
      <c r="AH6" s="451"/>
      <c r="AI6" s="451"/>
      <c r="AJ6" s="451"/>
      <c r="AK6" s="451"/>
      <c r="AL6" s="451"/>
      <c r="AM6" s="452"/>
      <c r="AN6" s="450" t="s">
        <v>92</v>
      </c>
      <c r="AO6" s="451"/>
      <c r="AP6" s="451"/>
      <c r="AQ6" s="451"/>
      <c r="AR6" s="451"/>
      <c r="AS6" s="451"/>
      <c r="AT6" s="452"/>
      <c r="AU6" s="450" t="s">
        <v>93</v>
      </c>
      <c r="AV6" s="451"/>
      <c r="AW6" s="451"/>
      <c r="AX6" s="451"/>
      <c r="AY6" s="451"/>
      <c r="AZ6" s="451"/>
      <c r="BA6" s="452"/>
      <c r="BB6" s="450" t="s">
        <v>94</v>
      </c>
      <c r="BC6" s="451"/>
      <c r="BD6" s="451"/>
      <c r="BE6" s="451"/>
      <c r="BF6" s="451"/>
      <c r="BG6" s="451"/>
      <c r="BH6" s="452"/>
      <c r="BI6" s="450" t="s">
        <v>95</v>
      </c>
      <c r="BJ6" s="451"/>
      <c r="BK6" s="451"/>
      <c r="BL6" s="451"/>
      <c r="BM6" s="451"/>
      <c r="BN6" s="451"/>
      <c r="BO6" s="452"/>
      <c r="BP6" s="279"/>
      <c r="BQ6" s="279"/>
      <c r="BR6" s="279"/>
      <c r="BS6" s="279"/>
      <c r="BT6" s="279"/>
      <c r="BU6" s="173"/>
    </row>
    <row r="7" spans="1:77" ht="25.5" customHeight="1" x14ac:dyDescent="0.25">
      <c r="A7" s="270"/>
      <c r="B7" s="454"/>
      <c r="C7" s="440"/>
      <c r="D7" s="441"/>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8" thickBot="1" x14ac:dyDescent="0.3">
      <c r="A8" s="271"/>
      <c r="B8" s="455"/>
      <c r="C8" s="442"/>
      <c r="D8" s="443"/>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5">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5">
      <c r="A10" s="202">
        <v>3</v>
      </c>
      <c r="B10" s="435" t="s">
        <v>500</v>
      </c>
      <c r="C10" s="436"/>
      <c r="D10" s="437"/>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5">
      <c r="A11" s="300" t="s">
        <v>522</v>
      </c>
      <c r="B11" s="435" t="s">
        <v>499</v>
      </c>
      <c r="C11" s="436"/>
      <c r="D11" s="437"/>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5">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5">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5">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5">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5">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5">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5">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5">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5">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5">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5">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5">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5">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8" thickBot="1" x14ac:dyDescent="0.3">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5">
      <c r="A26" s="262"/>
      <c r="B26" s="445"/>
      <c r="C26" s="445"/>
      <c r="D26" s="445"/>
      <c r="E26" s="263"/>
      <c r="F26" s="263"/>
      <c r="G26" s="263"/>
      <c r="H26" s="263"/>
      <c r="I26" s="263"/>
      <c r="J26" s="263"/>
      <c r="K26" s="263"/>
    </row>
    <row r="27" spans="1:73" x14ac:dyDescent="0.25">
      <c r="A27" s="263"/>
      <c r="B27" s="446"/>
      <c r="C27" s="446"/>
      <c r="D27" s="446"/>
      <c r="E27" s="277"/>
      <c r="F27" s="277"/>
      <c r="G27" s="277"/>
      <c r="H27" s="277"/>
      <c r="I27" s="277"/>
      <c r="J27" s="277"/>
      <c r="K27" s="277"/>
    </row>
    <row r="28" spans="1:73" x14ac:dyDescent="0.25">
      <c r="A28" s="262"/>
      <c r="B28" s="447"/>
      <c r="C28" s="447"/>
      <c r="D28" s="447"/>
      <c r="E28" s="288"/>
      <c r="F28" s="288"/>
      <c r="G28" s="288"/>
      <c r="H28" s="288"/>
      <c r="I28" s="288"/>
      <c r="J28" s="288"/>
      <c r="K28" s="288"/>
    </row>
    <row r="29" spans="1:73" x14ac:dyDescent="0.25">
      <c r="A29" s="277"/>
      <c r="B29" s="444"/>
      <c r="C29" s="448"/>
      <c r="D29" s="448"/>
      <c r="E29" s="289"/>
      <c r="F29" s="289"/>
      <c r="G29" s="290"/>
      <c r="H29" s="289"/>
      <c r="I29" s="289"/>
      <c r="J29" s="289"/>
      <c r="K29" s="289"/>
    </row>
    <row r="30" spans="1:73" x14ac:dyDescent="0.25">
      <c r="A30" s="277"/>
      <c r="B30" s="444"/>
      <c r="C30" s="444"/>
      <c r="D30" s="444"/>
      <c r="E30" s="291"/>
      <c r="F30" s="291"/>
      <c r="G30" s="291"/>
      <c r="H30" s="291"/>
      <c r="I30" s="291"/>
      <c r="J30" s="291"/>
      <c r="K30" s="291"/>
    </row>
    <row r="31" spans="1:73" x14ac:dyDescent="0.25">
      <c r="A31" s="277"/>
      <c r="B31" s="444"/>
      <c r="C31" s="444"/>
      <c r="D31" s="444"/>
      <c r="E31" s="291"/>
      <c r="F31" s="291"/>
      <c r="G31" s="291"/>
      <c r="H31" s="291"/>
      <c r="I31" s="291"/>
      <c r="J31" s="291"/>
      <c r="K31" s="291"/>
    </row>
    <row r="32" spans="1:73" x14ac:dyDescent="0.25">
      <c r="A32" s="278"/>
      <c r="B32" s="447"/>
      <c r="C32" s="447"/>
      <c r="D32" s="447"/>
      <c r="E32" s="288"/>
      <c r="F32" s="288"/>
      <c r="G32" s="288"/>
      <c r="H32" s="288"/>
      <c r="I32" s="288"/>
      <c r="J32" s="288"/>
      <c r="K32" s="288"/>
    </row>
    <row r="33" spans="1:11" x14ac:dyDescent="0.25">
      <c r="A33" s="277"/>
      <c r="B33" s="447"/>
      <c r="C33" s="447"/>
      <c r="D33" s="447"/>
      <c r="E33" s="288"/>
      <c r="F33" s="288"/>
      <c r="G33" s="288"/>
      <c r="H33" s="288"/>
      <c r="I33" s="288"/>
      <c r="J33" s="288"/>
      <c r="K33" s="288"/>
    </row>
    <row r="34" spans="1:11" x14ac:dyDescent="0.25">
      <c r="A34" s="277"/>
      <c r="B34" s="447"/>
      <c r="C34" s="447"/>
      <c r="D34" s="447"/>
      <c r="E34" s="288"/>
      <c r="F34" s="288"/>
      <c r="G34" s="288"/>
      <c r="H34" s="288"/>
      <c r="I34" s="288"/>
      <c r="J34" s="288"/>
      <c r="K34" s="288"/>
    </row>
    <row r="35" spans="1:11" x14ac:dyDescent="0.25">
      <c r="A35" s="278"/>
      <c r="B35" s="447"/>
      <c r="C35" s="447"/>
      <c r="D35" s="447"/>
      <c r="E35" s="288"/>
      <c r="F35" s="288"/>
      <c r="G35" s="288"/>
      <c r="H35" s="288"/>
      <c r="I35" s="288"/>
      <c r="J35" s="288"/>
      <c r="K35" s="288"/>
    </row>
    <row r="36" spans="1:11" x14ac:dyDescent="0.25">
      <c r="A36" s="277"/>
      <c r="B36" s="447"/>
      <c r="C36" s="447"/>
      <c r="D36" s="447"/>
      <c r="E36" s="288"/>
      <c r="F36" s="288"/>
      <c r="G36" s="288"/>
      <c r="H36" s="288"/>
      <c r="I36" s="288"/>
      <c r="J36" s="288"/>
      <c r="K36" s="288"/>
    </row>
    <row r="37" spans="1:11" x14ac:dyDescent="0.25">
      <c r="A37" s="277"/>
      <c r="B37" s="447"/>
      <c r="C37" s="447"/>
      <c r="D37" s="447"/>
      <c r="E37" s="288"/>
      <c r="F37" s="288"/>
      <c r="G37" s="288"/>
      <c r="H37" s="288"/>
      <c r="I37" s="288"/>
      <c r="J37" s="288"/>
      <c r="K37" s="288"/>
    </row>
    <row r="38" spans="1:11" x14ac:dyDescent="0.25">
      <c r="A38" s="277"/>
      <c r="B38" s="447"/>
      <c r="C38" s="447"/>
      <c r="D38" s="447"/>
      <c r="E38" s="288"/>
      <c r="F38" s="288"/>
      <c r="G38" s="288"/>
      <c r="H38" s="288"/>
      <c r="I38" s="288"/>
      <c r="J38" s="288"/>
      <c r="K38" s="288"/>
    </row>
    <row r="39" spans="1:11" x14ac:dyDescent="0.25">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34.5546875" style="121" customWidth="1"/>
    <col min="3" max="30" width="7.6640625" style="121" customWidth="1"/>
    <col min="31" max="32" width="8.5546875" style="121" customWidth="1"/>
    <col min="33" max="33" width="7.5546875" style="121" customWidth="1"/>
    <col min="34" max="34" width="8" style="121" customWidth="1"/>
    <col min="35" max="35" width="7.44140625" style="121" customWidth="1"/>
    <col min="36" max="36" width="7.6640625" style="121" customWidth="1"/>
    <col min="37" max="37" width="7.88671875" style="121" customWidth="1"/>
    <col min="38" max="38" width="9.109375" style="121"/>
    <col min="39" max="39" width="48.5546875" style="121" customWidth="1"/>
    <col min="40" max="16384" width="9.109375" style="121"/>
  </cols>
  <sheetData>
    <row r="1" spans="1:39" ht="36" customHeight="1" x14ac:dyDescent="0.35">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5">
      <c r="B2" s="184" t="str">
        <f>הוראות!B13</f>
        <v>הנדסאים וטכנאים - חברה לניהול קופות גמל בע"מ</v>
      </c>
    </row>
    <row r="3" spans="1:39" ht="15.6" x14ac:dyDescent="0.3">
      <c r="B3" s="183" t="str">
        <f>CONCATENATE(הוראות!Z13,הוראות!F13)</f>
        <v>הנתונים ביחידות בודדות לשנת 2021</v>
      </c>
    </row>
    <row r="4" spans="1:39" ht="12.75" customHeight="1" x14ac:dyDescent="0.25">
      <c r="B4" s="182" t="s">
        <v>425</v>
      </c>
      <c r="C4" s="394" t="s">
        <v>140</v>
      </c>
      <c r="D4" s="395"/>
      <c r="E4" s="395"/>
      <c r="F4" s="395"/>
      <c r="G4" s="395"/>
      <c r="H4" s="395"/>
      <c r="I4" s="395"/>
      <c r="J4" s="395"/>
      <c r="K4" s="395"/>
      <c r="L4" s="395"/>
      <c r="M4" s="395"/>
      <c r="N4" s="395"/>
      <c r="O4" s="395"/>
      <c r="P4" s="396"/>
      <c r="Q4" s="394" t="s">
        <v>141</v>
      </c>
      <c r="R4" s="395"/>
      <c r="S4" s="395"/>
      <c r="T4" s="395"/>
      <c r="U4" s="395"/>
      <c r="V4" s="395"/>
      <c r="W4" s="395"/>
      <c r="X4" s="395"/>
      <c r="Y4" s="395"/>
      <c r="Z4" s="395"/>
      <c r="AA4" s="395"/>
      <c r="AB4" s="395"/>
      <c r="AC4" s="395"/>
      <c r="AD4" s="396"/>
      <c r="AE4" s="402" t="s">
        <v>142</v>
      </c>
      <c r="AF4" s="403"/>
      <c r="AG4" s="403"/>
      <c r="AH4" s="403"/>
      <c r="AI4" s="403"/>
      <c r="AJ4" s="403"/>
      <c r="AK4" s="404"/>
    </row>
    <row r="5" spans="1:39" x14ac:dyDescent="0.25">
      <c r="B5" s="159"/>
      <c r="C5" s="458" t="s">
        <v>96</v>
      </c>
      <c r="D5" s="409"/>
      <c r="E5" s="409"/>
      <c r="F5" s="409"/>
      <c r="G5" s="409"/>
      <c r="H5" s="409"/>
      <c r="I5" s="410"/>
      <c r="J5" s="458" t="s">
        <v>97</v>
      </c>
      <c r="K5" s="409"/>
      <c r="L5" s="409"/>
      <c r="M5" s="409"/>
      <c r="N5" s="409"/>
      <c r="O5" s="409"/>
      <c r="P5" s="410"/>
      <c r="Q5" s="458" t="s">
        <v>96</v>
      </c>
      <c r="R5" s="409"/>
      <c r="S5" s="409"/>
      <c r="T5" s="409"/>
      <c r="U5" s="409"/>
      <c r="V5" s="409"/>
      <c r="W5" s="410"/>
      <c r="X5" s="458" t="s">
        <v>97</v>
      </c>
      <c r="Y5" s="409"/>
      <c r="Z5" s="409"/>
      <c r="AA5" s="409"/>
      <c r="AB5" s="409"/>
      <c r="AC5" s="409"/>
      <c r="AD5" s="410"/>
      <c r="AE5" s="457"/>
      <c r="AF5" s="407"/>
      <c r="AG5" s="407"/>
      <c r="AH5" s="407"/>
      <c r="AI5" s="407"/>
      <c r="AJ5" s="407"/>
      <c r="AK5" s="408"/>
    </row>
    <row r="6" spans="1:39" ht="12.75" customHeight="1" x14ac:dyDescent="0.25">
      <c r="A6" s="159"/>
      <c r="B6" s="159"/>
      <c r="C6" s="456" t="s">
        <v>32</v>
      </c>
      <c r="D6" s="398" t="s">
        <v>33</v>
      </c>
      <c r="E6" s="398"/>
      <c r="F6" s="398"/>
      <c r="G6" s="398"/>
      <c r="H6" s="398"/>
      <c r="I6" s="399"/>
      <c r="J6" s="456" t="str">
        <f>C6</f>
        <v>סה"כ מספר תביעות</v>
      </c>
      <c r="K6" s="398" t="s">
        <v>33</v>
      </c>
      <c r="L6" s="398"/>
      <c r="M6" s="398"/>
      <c r="N6" s="398"/>
      <c r="O6" s="398"/>
      <c r="P6" s="399"/>
      <c r="Q6" s="456" t="str">
        <f>C6</f>
        <v>סה"כ מספר תביעות</v>
      </c>
      <c r="R6" s="398" t="s">
        <v>33</v>
      </c>
      <c r="S6" s="398"/>
      <c r="T6" s="398"/>
      <c r="U6" s="398"/>
      <c r="V6" s="398"/>
      <c r="W6" s="399"/>
      <c r="X6" s="456" t="str">
        <f>Q6</f>
        <v>סה"כ מספר תביעות</v>
      </c>
      <c r="Y6" s="398" t="s">
        <v>33</v>
      </c>
      <c r="Z6" s="398"/>
      <c r="AA6" s="398"/>
      <c r="AB6" s="398"/>
      <c r="AC6" s="398"/>
      <c r="AD6" s="399"/>
      <c r="AE6" s="456" t="str">
        <f>X6</f>
        <v>סה"כ מספר תביעות</v>
      </c>
      <c r="AF6" s="398" t="s">
        <v>33</v>
      </c>
      <c r="AG6" s="398"/>
      <c r="AH6" s="398"/>
      <c r="AI6" s="398"/>
      <c r="AJ6" s="398"/>
      <c r="AK6" s="399"/>
    </row>
    <row r="7" spans="1:39" ht="25.5" customHeight="1" x14ac:dyDescent="0.25">
      <c r="A7" s="159"/>
      <c r="B7" s="411" t="s">
        <v>34</v>
      </c>
      <c r="C7" s="401"/>
      <c r="D7" s="240" t="s">
        <v>495</v>
      </c>
      <c r="E7" s="47" t="s">
        <v>496</v>
      </c>
      <c r="F7" s="47" t="s">
        <v>394</v>
      </c>
      <c r="G7" s="47" t="s">
        <v>395</v>
      </c>
      <c r="H7" s="47" t="s">
        <v>396</v>
      </c>
      <c r="I7" s="160" t="s">
        <v>41</v>
      </c>
      <c r="J7" s="401"/>
      <c r="K7" s="240" t="s">
        <v>495</v>
      </c>
      <c r="L7" s="47" t="s">
        <v>496</v>
      </c>
      <c r="M7" s="47" t="s">
        <v>394</v>
      </c>
      <c r="N7" s="47" t="s">
        <v>395</v>
      </c>
      <c r="O7" s="47" t="s">
        <v>396</v>
      </c>
      <c r="P7" s="160" t="s">
        <v>41</v>
      </c>
      <c r="Q7" s="401"/>
      <c r="R7" s="240" t="s">
        <v>495</v>
      </c>
      <c r="S7" s="47" t="s">
        <v>496</v>
      </c>
      <c r="T7" s="47" t="s">
        <v>394</v>
      </c>
      <c r="U7" s="47" t="s">
        <v>395</v>
      </c>
      <c r="V7" s="47" t="s">
        <v>396</v>
      </c>
      <c r="W7" s="160" t="s">
        <v>41</v>
      </c>
      <c r="X7" s="401"/>
      <c r="Y7" s="240" t="s">
        <v>495</v>
      </c>
      <c r="Z7" s="47" t="s">
        <v>496</v>
      </c>
      <c r="AA7" s="47" t="s">
        <v>394</v>
      </c>
      <c r="AB7" s="47" t="s">
        <v>395</v>
      </c>
      <c r="AC7" s="47" t="s">
        <v>396</v>
      </c>
      <c r="AD7" s="160" t="s">
        <v>41</v>
      </c>
      <c r="AE7" s="401"/>
      <c r="AF7" s="240" t="s">
        <v>495</v>
      </c>
      <c r="AG7" s="47" t="s">
        <v>496</v>
      </c>
      <c r="AH7" s="47" t="s">
        <v>394</v>
      </c>
      <c r="AI7" s="47" t="s">
        <v>395</v>
      </c>
      <c r="AJ7" s="47" t="s">
        <v>396</v>
      </c>
      <c r="AK7" s="160" t="s">
        <v>41</v>
      </c>
    </row>
    <row r="8" spans="1:39" ht="12.75" customHeight="1" x14ac:dyDescent="0.25">
      <c r="A8" s="159"/>
      <c r="B8" s="41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5">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5">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5">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5">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5">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5">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5">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5">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5">
      <c r="A17" s="166">
        <v>7</v>
      </c>
      <c r="B17" s="170" t="s">
        <v>521</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5">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5">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5">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5">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5">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5">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5">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5">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5">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5">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5">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5">
      <c r="A31" s="269"/>
      <c r="B31" s="453" t="s">
        <v>179</v>
      </c>
      <c r="C31" s="450" t="s">
        <v>140</v>
      </c>
      <c r="D31" s="451"/>
      <c r="E31" s="451"/>
      <c r="F31" s="451"/>
      <c r="G31" s="451"/>
      <c r="H31" s="451"/>
      <c r="I31" s="452"/>
      <c r="J31" s="450" t="s">
        <v>141</v>
      </c>
      <c r="K31" s="451"/>
      <c r="L31" s="451"/>
      <c r="M31" s="451"/>
      <c r="N31" s="451"/>
      <c r="O31" s="451"/>
      <c r="P31" s="452"/>
      <c r="Q31" s="450" t="s">
        <v>142</v>
      </c>
      <c r="R31" s="451"/>
      <c r="S31" s="451"/>
      <c r="T31" s="451"/>
      <c r="U31" s="451"/>
      <c r="V31" s="451"/>
      <c r="W31" s="452"/>
    </row>
    <row r="32" spans="1:37" ht="25.5" hidden="1" customHeight="1" x14ac:dyDescent="0.25">
      <c r="A32" s="270"/>
      <c r="B32" s="454"/>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8" hidden="1" thickBot="1" x14ac:dyDescent="0.3">
      <c r="A33" s="271"/>
      <c r="B33" s="455"/>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5">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5">
      <c r="A35" s="202">
        <v>3</v>
      </c>
      <c r="B35" s="368" t="s">
        <v>500</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5">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5">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5">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5">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5">
      <c r="A40" s="202">
        <v>7</v>
      </c>
      <c r="B40" s="365" t="s">
        <v>523</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5">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5">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5">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5">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5">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5">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5">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5">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5">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8" hidden="1" thickBot="1" x14ac:dyDescent="0.3">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21" customWidth="1"/>
    <col min="2" max="3" width="9.109375" style="121"/>
    <col min="4" max="4" width="17.6640625" style="121" customWidth="1"/>
    <col min="5" max="7" width="7.6640625" style="121" customWidth="1"/>
    <col min="8" max="8" width="7.33203125" style="121" customWidth="1"/>
    <col min="9" max="14" width="7.6640625" style="121" customWidth="1"/>
    <col min="15" max="15" width="7.109375" style="121" customWidth="1"/>
    <col min="16" max="18" width="7.6640625" style="121" customWidth="1"/>
    <col min="19" max="20" width="7.33203125" style="121" customWidth="1"/>
    <col min="21" max="21" width="8.109375" style="121" customWidth="1"/>
    <col min="22" max="22" width="7.33203125" style="121" customWidth="1"/>
    <col min="23" max="23" width="7.109375" style="121" customWidth="1"/>
    <col min="24" max="24" width="8.6640625" style="121" customWidth="1"/>
    <col min="25" max="25" width="8.109375" style="121" customWidth="1"/>
    <col min="26" max="26" width="26.5546875" style="121" hidden="1" customWidth="1"/>
    <col min="27" max="27" width="6.33203125" style="121" hidden="1" customWidth="1"/>
    <col min="28" max="28" width="0" style="121" hidden="1" customWidth="1"/>
    <col min="29" max="16384" width="9.109375" style="121"/>
  </cols>
  <sheetData>
    <row r="1" spans="1:28" ht="18" x14ac:dyDescent="0.35">
      <c r="B1" s="158" t="str">
        <f>הוראות!B29</f>
        <v>נספח ב3 מדדי תביעות בקצבת נכות (א.כ.ע), ריסק מוות וקצבת שארים</v>
      </c>
    </row>
    <row r="2" spans="1:28" ht="21" x14ac:dyDescent="0.25">
      <c r="B2" s="184" t="str">
        <f>הוראות!B13</f>
        <v>הנדסאים וטכנאים - חברה לניהול קופות גמל בע"מ</v>
      </c>
    </row>
    <row r="3" spans="1:28" ht="12.75" customHeight="1" x14ac:dyDescent="0.35">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5">
      <c r="A4" s="158"/>
      <c r="B4" s="182" t="s">
        <v>425</v>
      </c>
    </row>
    <row r="6" spans="1:28" ht="13.8" thickBot="1" x14ac:dyDescent="0.3"/>
    <row r="7" spans="1:28" x14ac:dyDescent="0.25">
      <c r="A7" s="269"/>
      <c r="B7" s="453" t="s">
        <v>179</v>
      </c>
      <c r="C7" s="438"/>
      <c r="D7" s="438"/>
      <c r="E7" s="450" t="s">
        <v>140</v>
      </c>
      <c r="F7" s="451"/>
      <c r="G7" s="451"/>
      <c r="H7" s="451"/>
      <c r="I7" s="451"/>
      <c r="J7" s="451"/>
      <c r="K7" s="452"/>
      <c r="L7" s="450" t="s">
        <v>141</v>
      </c>
      <c r="M7" s="451"/>
      <c r="N7" s="451"/>
      <c r="O7" s="451"/>
      <c r="P7" s="451"/>
      <c r="Q7" s="451"/>
      <c r="R7" s="452"/>
      <c r="S7" s="450" t="s">
        <v>142</v>
      </c>
      <c r="T7" s="451"/>
      <c r="U7" s="451"/>
      <c r="V7" s="451"/>
      <c r="W7" s="451"/>
      <c r="X7" s="451"/>
      <c r="Y7" s="452"/>
    </row>
    <row r="8" spans="1:28" ht="25.5" customHeight="1" x14ac:dyDescent="0.25">
      <c r="A8" s="270"/>
      <c r="B8" s="440"/>
      <c r="C8" s="440"/>
      <c r="D8" s="440"/>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8" thickBot="1" x14ac:dyDescent="0.3">
      <c r="A9" s="271"/>
      <c r="B9" s="442"/>
      <c r="C9" s="442"/>
      <c r="D9" s="442"/>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5">
      <c r="A10" s="271" t="s">
        <v>72</v>
      </c>
      <c r="B10" s="459" t="s">
        <v>73</v>
      </c>
      <c r="C10" s="460"/>
      <c r="D10" s="460"/>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5">
      <c r="A11" s="202">
        <v>3</v>
      </c>
      <c r="B11" s="435" t="s">
        <v>500</v>
      </c>
      <c r="C11" s="436"/>
      <c r="D11" s="437"/>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5">
      <c r="A12" s="300" t="s">
        <v>522</v>
      </c>
      <c r="B12" s="435" t="s">
        <v>499</v>
      </c>
      <c r="C12" s="436"/>
      <c r="D12" s="437"/>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5">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5">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5">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5">
      <c r="A16" s="202">
        <v>7</v>
      </c>
      <c r="B16" s="296" t="s">
        <v>523</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5">
      <c r="A17" s="205" t="s">
        <v>80</v>
      </c>
      <c r="B17" s="473" t="s">
        <v>184</v>
      </c>
      <c r="C17" s="474"/>
      <c r="D17" s="474"/>
      <c r="E17" s="86"/>
      <c r="F17" s="87"/>
      <c r="G17" s="88"/>
      <c r="H17" s="88"/>
      <c r="I17" s="88"/>
      <c r="J17" s="88"/>
      <c r="K17" s="89"/>
      <c r="L17" s="86"/>
      <c r="M17" s="87"/>
      <c r="N17" s="88"/>
      <c r="O17" s="88"/>
      <c r="P17" s="88"/>
      <c r="Q17" s="88"/>
      <c r="R17" s="89"/>
      <c r="S17" s="86"/>
      <c r="T17" s="87"/>
      <c r="U17" s="88"/>
      <c r="V17" s="88"/>
      <c r="W17" s="88"/>
      <c r="X17" s="88"/>
      <c r="Y17" s="89"/>
    </row>
    <row r="18" spans="1:25" x14ac:dyDescent="0.25">
      <c r="A18" s="202">
        <v>1</v>
      </c>
      <c r="B18" s="461" t="s">
        <v>76</v>
      </c>
      <c r="C18" s="462"/>
      <c r="D18" s="463"/>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5">
      <c r="A19" s="202">
        <v>2</v>
      </c>
      <c r="B19" s="461" t="s">
        <v>77</v>
      </c>
      <c r="C19" s="462"/>
      <c r="D19" s="463"/>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5">
      <c r="A20" s="202">
        <v>3</v>
      </c>
      <c r="B20" s="464" t="s">
        <v>82</v>
      </c>
      <c r="C20" s="465"/>
      <c r="D20" s="465"/>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5">
      <c r="A21" s="205" t="s">
        <v>83</v>
      </c>
      <c r="B21" s="466" t="s">
        <v>446</v>
      </c>
      <c r="C21" s="467"/>
      <c r="D21" s="468"/>
      <c r="E21" s="86"/>
      <c r="F21" s="87"/>
      <c r="G21" s="88"/>
      <c r="H21" s="88"/>
      <c r="I21" s="88"/>
      <c r="J21" s="88"/>
      <c r="K21" s="89"/>
      <c r="L21" s="86"/>
      <c r="M21" s="87"/>
      <c r="N21" s="88"/>
      <c r="O21" s="88"/>
      <c r="P21" s="88"/>
      <c r="Q21" s="88"/>
      <c r="R21" s="89"/>
      <c r="S21" s="86"/>
      <c r="T21" s="87"/>
      <c r="U21" s="88"/>
      <c r="V21" s="88"/>
      <c r="W21" s="88"/>
      <c r="X21" s="88"/>
      <c r="Y21" s="89"/>
    </row>
    <row r="22" spans="1:25" x14ac:dyDescent="0.25">
      <c r="A22" s="202">
        <v>1</v>
      </c>
      <c r="B22" s="461" t="s">
        <v>76</v>
      </c>
      <c r="C22" s="462"/>
      <c r="D22" s="463"/>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5">
      <c r="A23" s="202">
        <v>2</v>
      </c>
      <c r="B23" s="461" t="s">
        <v>77</v>
      </c>
      <c r="C23" s="462"/>
      <c r="D23" s="463"/>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5">
      <c r="A24" s="202">
        <v>3</v>
      </c>
      <c r="B24" s="461" t="s">
        <v>84</v>
      </c>
      <c r="C24" s="462"/>
      <c r="D24" s="463"/>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5">
      <c r="A25" s="202">
        <v>4</v>
      </c>
      <c r="B25" s="464" t="s">
        <v>85</v>
      </c>
      <c r="C25" s="465"/>
      <c r="D25" s="469"/>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8" thickBot="1" x14ac:dyDescent="0.3">
      <c r="A26" s="207">
        <v>5</v>
      </c>
      <c r="B26" s="470" t="s">
        <v>86</v>
      </c>
      <c r="C26" s="471"/>
      <c r="D26" s="472"/>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5">
      <c r="A27" s="262"/>
      <c r="B27" s="445"/>
      <c r="C27" s="445"/>
      <c r="D27" s="445"/>
    </row>
    <row r="28" spans="1:25" x14ac:dyDescent="0.25">
      <c r="A28" s="263"/>
      <c r="B28" s="446"/>
      <c r="C28" s="446"/>
      <c r="D28" s="446"/>
    </row>
    <row r="29" spans="1:25" x14ac:dyDescent="0.25">
      <c r="A29" s="262"/>
      <c r="B29" s="447"/>
      <c r="C29" s="447"/>
      <c r="D29" s="447"/>
    </row>
    <row r="30" spans="1:25" x14ac:dyDescent="0.25">
      <c r="A30" s="277"/>
      <c r="B30" s="444"/>
      <c r="C30" s="448"/>
      <c r="D30" s="448"/>
    </row>
    <row r="31" spans="1:25" x14ac:dyDescent="0.25">
      <c r="A31" s="277"/>
      <c r="B31" s="444"/>
      <c r="C31" s="444"/>
      <c r="D31" s="444"/>
    </row>
    <row r="32" spans="1:25" x14ac:dyDescent="0.25">
      <c r="A32" s="277"/>
      <c r="B32" s="444"/>
      <c r="C32" s="444"/>
      <c r="D32" s="444"/>
    </row>
    <row r="33" spans="1:4" x14ac:dyDescent="0.25">
      <c r="A33" s="278"/>
      <c r="B33" s="447"/>
      <c r="C33" s="447"/>
      <c r="D33" s="447"/>
    </row>
    <row r="34" spans="1:4" x14ac:dyDescent="0.25">
      <c r="A34" s="277"/>
      <c r="B34" s="447"/>
      <c r="C34" s="447"/>
      <c r="D34" s="447"/>
    </row>
    <row r="35" spans="1:4" x14ac:dyDescent="0.25">
      <c r="A35" s="277"/>
      <c r="B35" s="447"/>
      <c r="C35" s="447"/>
      <c r="D35" s="447"/>
    </row>
    <row r="36" spans="1:4" x14ac:dyDescent="0.25">
      <c r="A36" s="278"/>
      <c r="B36" s="447"/>
      <c r="C36" s="447"/>
      <c r="D36" s="447"/>
    </row>
    <row r="37" spans="1:4" x14ac:dyDescent="0.25">
      <c r="A37" s="277"/>
      <c r="B37" s="447"/>
      <c r="C37" s="447"/>
      <c r="D37" s="447"/>
    </row>
    <row r="38" spans="1:4" x14ac:dyDescent="0.25">
      <c r="A38" s="277"/>
      <c r="B38" s="447"/>
      <c r="C38" s="447"/>
      <c r="D38" s="447"/>
    </row>
    <row r="39" spans="1:4" x14ac:dyDescent="0.25">
      <c r="A39" s="277"/>
      <c r="B39" s="447"/>
      <c r="C39" s="447"/>
      <c r="D39" s="447"/>
    </row>
    <row r="40" spans="1:4" x14ac:dyDescent="0.25">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a46656d4-8850-49b3-aebd-68bd05f7f43d"/>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2022-02-15T14:32:40Z</dcterms:modified>
</cp:coreProperties>
</file>